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mc:AlternateContent xmlns:mc="http://schemas.openxmlformats.org/markup-compatibility/2006">
    <mc:Choice Requires="x15">
      <x15ac:absPath xmlns:x15ac="http://schemas.microsoft.com/office/spreadsheetml/2010/11/ac" url="\\EgnyteDrive\Ameresco Files\AEG\SAS\Clients\PG&amp;E\31297-40-00 Statewide CBP 2018-2020\PY2019 Analysis\AA Report\Final Public Tables\"/>
    </mc:Choice>
  </mc:AlternateContent>
  <xr:revisionPtr revIDLastSave="0" documentId="13_ncr:1_{D7737C7F-6E7D-443A-AD1F-421E83FB3EEE}" xr6:coauthVersionLast="45" xr6:coauthVersionMax="45" xr10:uidLastSave="{00000000-0000-0000-0000-000000000000}"/>
  <bookViews>
    <workbookView xWindow="-120" yWindow="-120" windowWidth="29040" windowHeight="15840" xr2:uid="{00000000-000D-0000-FFFF-FFFF00000000}"/>
  </bookViews>
  <sheets>
    <sheet name="Table" sheetId="2" r:id="rId1"/>
    <sheet name="Temp" sheetId="5" state="hidden" r:id="rId2"/>
    <sheet name="Names" sheetId="3" state="hidden" r:id="rId3"/>
    <sheet name="Data" sheetId="1" state="hidden" r:id="rId4"/>
  </sheets>
  <definedNames>
    <definedName name="_xlnm._FilterDatabase" localSheetId="3" hidden="1">Data!$A$1:$DM$964</definedName>
    <definedName name="_xlnm._FilterDatabase" localSheetId="1" hidden="1">Temp!#REF!</definedName>
    <definedName name="Aggregator">Table!$B$14</definedName>
    <definedName name="Aggregators">Names!$D$2:$D$11</definedName>
    <definedName name="AutoDR">Table!$B$17</definedName>
    <definedName name="AutoDRs">Names!$F$2:$F$4</definedName>
    <definedName name="Data">Data!$A:$DM</definedName>
    <definedName name="Date">Table!$B$8</definedName>
    <definedName name="DualDR">Table!$B$18</definedName>
    <definedName name="DualDRs">Names!$G$2</definedName>
    <definedName name="Event_Days">OFFSET(Temp!$A$1, 1, MATCH("Event Days ("&amp;Product&amp;") ", Temp!$1:$1, 0)-1, COUNTA(OFFSET(Temp!$A:$A, 0, MATCH("Event Days ("&amp;Product&amp;") ", Temp!$1:$1, 0)-1))-1, 1)</definedName>
    <definedName name="EventWindow">Table!$B$9</definedName>
    <definedName name="EventWindows">OFFSET(Temp!$A$1, 1, MATCH("Event Window", Temp!$1:$1, 0)-1, COUNTIFS(Data!$A:$A,"Sum",Data!$C:$C,LCA,Data!$D:$D,Aggregator, Data!$H:$H, SASize, Data!$E:$E,Industry,Data!$F:$F,AutoDR,Data!$G:$G,DualDR,Data!$I:$I,Product,Data!$J:$J,IF(Date="Average Event Day","",Date)), 1)</definedName>
    <definedName name="Industries">Names!$E$2:$E$10</definedName>
    <definedName name="Industry">Table!$B$16</definedName>
    <definedName name="LCA">Table!$B$13</definedName>
    <definedName name="LCAs">Names!$C$2:$C$10</definedName>
    <definedName name="Product">Table!$B$7</definedName>
    <definedName name="Products">Names!$B$2:$B$6</definedName>
    <definedName name="ResultType">Table!$B$6</definedName>
    <definedName name="SASize">Table!$B$15</definedName>
    <definedName name="SizeDesc">Names!$H$2:$H$5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2" l="1"/>
  <c r="I6" i="5" l="1"/>
  <c r="I7" i="5"/>
  <c r="I8" i="5"/>
  <c r="I9" i="5"/>
  <c r="I10" i="5"/>
  <c r="L6" i="5"/>
  <c r="L7" i="5"/>
  <c r="L8" i="5"/>
  <c r="L9" i="5"/>
  <c r="L10" i="5"/>
  <c r="C9" i="2" l="1"/>
  <c r="H6" i="2" l="1"/>
  <c r="F6" i="2"/>
  <c r="F7" i="2"/>
  <c r="B10" i="2"/>
  <c r="H7" i="2"/>
  <c r="D9" i="2" l="1"/>
  <c r="O37" i="2"/>
  <c r="O38" i="2"/>
  <c r="O36" i="2"/>
  <c r="O33" i="2"/>
  <c r="O43" i="2" s="1"/>
  <c r="O34" i="2"/>
  <c r="O35" i="2"/>
  <c r="O15" i="2"/>
  <c r="O16" i="2"/>
  <c r="O24" i="2"/>
  <c r="O32" i="2"/>
  <c r="O28" i="2"/>
  <c r="O17" i="2"/>
  <c r="O25" i="2"/>
  <c r="O18" i="2"/>
  <c r="O26" i="2"/>
  <c r="O31" i="2"/>
  <c r="O19" i="2"/>
  <c r="O27" i="2"/>
  <c r="O20" i="2"/>
  <c r="O21" i="2"/>
  <c r="O29" i="2"/>
  <c r="O22" i="2"/>
  <c r="O23" i="2"/>
  <c r="O30" i="2"/>
  <c r="D11" i="2"/>
  <c r="I4" i="2"/>
  <c r="I5" i="2"/>
  <c r="G15" i="2" s="1"/>
  <c r="I15" i="2" l="1"/>
  <c r="J15" i="2"/>
  <c r="M15" i="2"/>
  <c r="K15" i="2"/>
  <c r="L15" i="2"/>
  <c r="G2" i="5"/>
  <c r="I3" i="5"/>
  <c r="I4" i="5"/>
  <c r="I5" i="5"/>
  <c r="L3" i="5"/>
  <c r="L4" i="5"/>
  <c r="L5" i="5"/>
  <c r="L2" i="5"/>
  <c r="I2" i="5"/>
  <c r="F15" i="2" l="1"/>
  <c r="H29" i="2"/>
  <c r="H23" i="2"/>
  <c r="H19" i="2"/>
  <c r="H15" i="2"/>
  <c r="H30" i="2"/>
  <c r="H26" i="2"/>
  <c r="H21" i="2"/>
  <c r="H16" i="2"/>
  <c r="H38" i="2"/>
  <c r="H37" i="2"/>
  <c r="H36" i="2"/>
  <c r="H35" i="2"/>
  <c r="H34" i="2"/>
  <c r="H33" i="2"/>
  <c r="H32" i="2"/>
  <c r="H28" i="2"/>
  <c r="H25" i="2"/>
  <c r="H22" i="2"/>
  <c r="H18" i="2"/>
  <c r="G37" i="2"/>
  <c r="G36" i="2"/>
  <c r="G35" i="2"/>
  <c r="G34" i="2"/>
  <c r="G33" i="2"/>
  <c r="G32" i="2"/>
  <c r="G31" i="2"/>
  <c r="G30" i="2"/>
  <c r="G29" i="2"/>
  <c r="G28" i="2"/>
  <c r="G27" i="2"/>
  <c r="G26" i="2"/>
  <c r="G25" i="2"/>
  <c r="G24" i="2"/>
  <c r="G23" i="2"/>
  <c r="G22" i="2"/>
  <c r="G21" i="2"/>
  <c r="G20" i="2"/>
  <c r="G19" i="2"/>
  <c r="G18" i="2"/>
  <c r="F38" i="2"/>
  <c r="F37" i="2"/>
  <c r="F36" i="2"/>
  <c r="F35" i="2"/>
  <c r="F34" i="2"/>
  <c r="F33" i="2"/>
  <c r="F32" i="2"/>
  <c r="F31" i="2"/>
  <c r="F30" i="2"/>
  <c r="F29" i="2"/>
  <c r="F28" i="2"/>
  <c r="F27" i="2"/>
  <c r="F26" i="2"/>
  <c r="F25" i="2"/>
  <c r="F24" i="2"/>
  <c r="F23" i="2"/>
  <c r="F22" i="2"/>
  <c r="F21" i="2"/>
  <c r="F20" i="2"/>
  <c r="F19" i="2"/>
  <c r="F18" i="2"/>
  <c r="H31" i="2"/>
  <c r="H27" i="2"/>
  <c r="H24" i="2"/>
  <c r="H20" i="2"/>
  <c r="H17" i="2"/>
  <c r="F17" i="2"/>
  <c r="G3" i="5"/>
  <c r="G5" i="5"/>
  <c r="G4" i="5"/>
  <c r="G6" i="5"/>
  <c r="A3" i="2"/>
  <c r="H43" i="2" l="1"/>
  <c r="H42" i="2"/>
  <c r="I18" i="2"/>
  <c r="J18" i="2"/>
  <c r="K18" i="2"/>
  <c r="M18" i="2"/>
  <c r="L18" i="2"/>
  <c r="I26" i="2"/>
  <c r="J26" i="2"/>
  <c r="K26" i="2"/>
  <c r="M26" i="2"/>
  <c r="L26" i="2"/>
  <c r="I34" i="2"/>
  <c r="J34" i="2"/>
  <c r="K34" i="2"/>
  <c r="M34" i="2"/>
  <c r="L34" i="2"/>
  <c r="J19" i="2"/>
  <c r="K19" i="2"/>
  <c r="L19" i="2"/>
  <c r="M19" i="2"/>
  <c r="I19" i="2"/>
  <c r="J27" i="2"/>
  <c r="K27" i="2"/>
  <c r="L27" i="2"/>
  <c r="M27" i="2"/>
  <c r="I27" i="2"/>
  <c r="J35" i="2"/>
  <c r="K35" i="2"/>
  <c r="L35" i="2"/>
  <c r="M35" i="2"/>
  <c r="I35" i="2"/>
  <c r="M20" i="2"/>
  <c r="K20" i="2"/>
  <c r="I20" i="2"/>
  <c r="J20" i="2"/>
  <c r="L20" i="2"/>
  <c r="M28" i="2"/>
  <c r="K28" i="2"/>
  <c r="I28" i="2"/>
  <c r="L28" i="2"/>
  <c r="J28" i="2"/>
  <c r="M36" i="2"/>
  <c r="K36" i="2"/>
  <c r="L36" i="2"/>
  <c r="I36" i="2"/>
  <c r="J36" i="2"/>
  <c r="I21" i="2"/>
  <c r="J21" i="2"/>
  <c r="K21" i="2"/>
  <c r="L21" i="2"/>
  <c r="M21" i="2"/>
  <c r="I29" i="2"/>
  <c r="J29" i="2"/>
  <c r="K29" i="2"/>
  <c r="L29" i="2"/>
  <c r="M29" i="2"/>
  <c r="I37" i="2"/>
  <c r="K37" i="2"/>
  <c r="J37" i="2"/>
  <c r="L37" i="2"/>
  <c r="M37" i="2"/>
  <c r="K22" i="2"/>
  <c r="L22" i="2"/>
  <c r="M22" i="2"/>
  <c r="I22" i="2"/>
  <c r="J22" i="2"/>
  <c r="K30" i="2"/>
  <c r="L30" i="2"/>
  <c r="M30" i="2"/>
  <c r="I30" i="2"/>
  <c r="J30" i="2"/>
  <c r="I23" i="2"/>
  <c r="L23" i="2"/>
  <c r="J23" i="2"/>
  <c r="K23" i="2"/>
  <c r="M23" i="2"/>
  <c r="I31" i="2"/>
  <c r="L31" i="2"/>
  <c r="M31" i="2"/>
  <c r="J31" i="2"/>
  <c r="K31" i="2"/>
  <c r="I24" i="2"/>
  <c r="J24" i="2"/>
  <c r="K24" i="2"/>
  <c r="L24" i="2"/>
  <c r="M24" i="2"/>
  <c r="I32" i="2"/>
  <c r="J32" i="2"/>
  <c r="K32" i="2"/>
  <c r="L32" i="2"/>
  <c r="M32" i="2"/>
  <c r="L25" i="2"/>
  <c r="M25" i="2"/>
  <c r="I25" i="2"/>
  <c r="J25" i="2"/>
  <c r="K25" i="2"/>
  <c r="L33" i="2"/>
  <c r="M33" i="2"/>
  <c r="K33" i="2"/>
  <c r="I33" i="2"/>
  <c r="J33" i="2"/>
  <c r="G43" i="2"/>
  <c r="K43" i="2" s="1"/>
  <c r="F43" i="2"/>
  <c r="G38" i="2"/>
  <c r="G16" i="2"/>
  <c r="F16" i="2"/>
  <c r="G17" i="2"/>
  <c r="E20" i="2"/>
  <c r="E26" i="2"/>
  <c r="E35" i="2"/>
  <c r="E25" i="2"/>
  <c r="E22" i="2"/>
  <c r="L43" i="2" l="1"/>
  <c r="I43" i="2"/>
  <c r="J43" i="2"/>
  <c r="M43" i="2"/>
  <c r="K38" i="2"/>
  <c r="L38" i="2"/>
  <c r="I38" i="2"/>
  <c r="J38" i="2"/>
  <c r="M38" i="2"/>
  <c r="L17" i="2"/>
  <c r="M17" i="2"/>
  <c r="I17" i="2"/>
  <c r="J17" i="2"/>
  <c r="K17" i="2"/>
  <c r="I16" i="2"/>
  <c r="J16" i="2"/>
  <c r="K16" i="2"/>
  <c r="L16" i="2"/>
  <c r="M16" i="2"/>
  <c r="E38" i="2"/>
  <c r="E36" i="2"/>
  <c r="E16" i="2"/>
  <c r="E37" i="2"/>
  <c r="E24" i="2"/>
  <c r="E28" i="2"/>
  <c r="E23" i="2"/>
  <c r="E29" i="2"/>
  <c r="E21" i="2"/>
  <c r="E33" i="2"/>
  <c r="E31" i="2"/>
  <c r="E27" i="2"/>
  <c r="E34" i="2"/>
  <c r="E18" i="2"/>
  <c r="E30" i="2"/>
  <c r="E17" i="2"/>
  <c r="E19" i="2"/>
  <c r="E32" i="2"/>
  <c r="E15" i="2"/>
  <c r="G39" i="2"/>
  <c r="E39" i="2"/>
  <c r="F39" i="2"/>
  <c r="I39" i="2"/>
  <c r="I12" i="2"/>
  <c r="G12" i="2"/>
  <c r="E12" i="2"/>
  <c r="F12" i="2"/>
  <c r="E43" i="2" l="1"/>
  <c r="F42" i="2"/>
  <c r="E42" i="2"/>
  <c r="G42" i="2" l="1"/>
</calcChain>
</file>

<file path=xl/sharedStrings.xml><?xml version="1.0" encoding="utf-8"?>
<sst xmlns="http://schemas.openxmlformats.org/spreadsheetml/2006/main" count="9030" uniqueCount="217">
  <si>
    <t>new_date</t>
  </si>
  <si>
    <t>aggregator_name</t>
  </si>
  <si>
    <t>new_other_dr_prgm</t>
  </si>
  <si>
    <t>lca</t>
  </si>
  <si>
    <t>industry_type</t>
  </si>
  <si>
    <t>kwh1</t>
  </si>
  <si>
    <t>kwh2</t>
  </si>
  <si>
    <t>kwh3</t>
  </si>
  <si>
    <t>kwh4</t>
  </si>
  <si>
    <t>kwh5</t>
  </si>
  <si>
    <t>kwh6</t>
  </si>
  <si>
    <t>kwh7</t>
  </si>
  <si>
    <t>kwh8</t>
  </si>
  <si>
    <t>kwh9</t>
  </si>
  <si>
    <t>kwh10</t>
  </si>
  <si>
    <t>kwh11</t>
  </si>
  <si>
    <t>kwh12</t>
  </si>
  <si>
    <t>kwh13</t>
  </si>
  <si>
    <t>kwh14</t>
  </si>
  <si>
    <t>kwh15</t>
  </si>
  <si>
    <t>kwh16</t>
  </si>
  <si>
    <t>kwh17</t>
  </si>
  <si>
    <t>kwh18</t>
  </si>
  <si>
    <t>kwh19</t>
  </si>
  <si>
    <t>kwh20</t>
  </si>
  <si>
    <t>kwh21</t>
  </si>
  <si>
    <t>kwh22</t>
  </si>
  <si>
    <t>kwh23</t>
  </si>
  <si>
    <t>kwh24</t>
  </si>
  <si>
    <t>Kern</t>
  </si>
  <si>
    <t>1. Agriculture, Mining &amp; Construction</t>
  </si>
  <si>
    <t>3. Wholesale, Transport, other utilities</t>
  </si>
  <si>
    <t>Other</t>
  </si>
  <si>
    <t>4. Retail stores</t>
  </si>
  <si>
    <t>Sierra</t>
  </si>
  <si>
    <t>7. Institutional/Government</t>
  </si>
  <si>
    <t>Greater Bay Area</t>
  </si>
  <si>
    <t>5. Offices, Hotels, Finance, Services</t>
  </si>
  <si>
    <t>2. Manufacturing</t>
  </si>
  <si>
    <t>Stockton</t>
  </si>
  <si>
    <t>6. Schools</t>
  </si>
  <si>
    <t>Humboldt</t>
  </si>
  <si>
    <t>CPower</t>
  </si>
  <si>
    <t>Utility:</t>
  </si>
  <si>
    <t>Pacific Gas &amp; Electric</t>
  </si>
  <si>
    <t>DR Program:</t>
  </si>
  <si>
    <t>Type of Results:</t>
  </si>
  <si>
    <t>Product:</t>
  </si>
  <si>
    <t>Event Day:</t>
  </si>
  <si>
    <t>Event Window:</t>
  </si>
  <si>
    <t>Program</t>
  </si>
  <si>
    <t>Product</t>
  </si>
  <si>
    <t>Local Capacity Area:</t>
  </si>
  <si>
    <t>Size Group:</t>
  </si>
  <si>
    <t>Aggregator:</t>
  </si>
  <si>
    <t>Event Hours:</t>
  </si>
  <si>
    <t>to</t>
  </si>
  <si>
    <t>Industry Type:</t>
  </si>
  <si>
    <t>Auto DR Enrolled:</t>
  </si>
  <si>
    <t>Dually DR Enrolled:</t>
  </si>
  <si>
    <t>ResultType</t>
  </si>
  <si>
    <t>All</t>
  </si>
  <si>
    <t>Sum</t>
  </si>
  <si>
    <t>(Hour-Ending)</t>
  </si>
  <si>
    <t>Hour-Ending</t>
  </si>
  <si>
    <t>10th%ile</t>
  </si>
  <si>
    <t>30th%ile</t>
  </si>
  <si>
    <t>50th%ile</t>
  </si>
  <si>
    <t>70th%ile</t>
  </si>
  <si>
    <t>90th%ile</t>
  </si>
  <si>
    <t>By Period:</t>
  </si>
  <si>
    <t>Daily</t>
  </si>
  <si>
    <t>Average Temperature 
(deg F)</t>
  </si>
  <si>
    <t>temp1</t>
  </si>
  <si>
    <t>temp2</t>
  </si>
  <si>
    <t>temp3</t>
  </si>
  <si>
    <t>temp4</t>
  </si>
  <si>
    <t>temp5</t>
  </si>
  <si>
    <t>temp6</t>
  </si>
  <si>
    <t>temp7</t>
  </si>
  <si>
    <t>temp8</t>
  </si>
  <si>
    <t>temp9</t>
  </si>
  <si>
    <t>temp10</t>
  </si>
  <si>
    <t>temp11</t>
  </si>
  <si>
    <t>temp12</t>
  </si>
  <si>
    <t>temp13</t>
  </si>
  <si>
    <t>temp14</t>
  </si>
  <si>
    <t>temp15</t>
  </si>
  <si>
    <t>temp16</t>
  </si>
  <si>
    <t>temp17</t>
  </si>
  <si>
    <t>temp18</t>
  </si>
  <si>
    <t>temp19</t>
  </si>
  <si>
    <t>temp20</t>
  </si>
  <si>
    <t>temp21</t>
  </si>
  <si>
    <t>temp22</t>
  </si>
  <si>
    <t>temp23</t>
  </si>
  <si>
    <t>temp24</t>
  </si>
  <si>
    <t>No</t>
  </si>
  <si>
    <t>Yes</t>
  </si>
  <si>
    <t>Event Window</t>
  </si>
  <si>
    <t>sa_size_desc</t>
  </si>
  <si>
    <t>20 to 199.99 kW</t>
  </si>
  <si>
    <t>200 kW and above</t>
  </si>
  <si>
    <t>n/a</t>
  </si>
  <si>
    <t>Northern Coast</t>
  </si>
  <si>
    <t>auto_dr</t>
  </si>
  <si>
    <t>productid</t>
  </si>
  <si>
    <t>called_ct</t>
  </si>
  <si>
    <t>Enersponse</t>
  </si>
  <si>
    <t>Google Inc.</t>
  </si>
  <si>
    <t>NRG Curtailment Solutions, Inc.</t>
  </si>
  <si>
    <t>Label</t>
  </si>
  <si>
    <t>Key</t>
  </si>
  <si>
    <t>HE Start</t>
  </si>
  <si>
    <t>HE End</t>
  </si>
  <si>
    <t>CBP</t>
  </si>
  <si>
    <t>Capacity Bidding Program (CBP)</t>
  </si>
  <si>
    <t>Average Event Day</t>
  </si>
  <si>
    <t>impact1</t>
  </si>
  <si>
    <t>impact2</t>
  </si>
  <si>
    <t>impact3</t>
  </si>
  <si>
    <t>impact4</t>
  </si>
  <si>
    <t>impact5</t>
  </si>
  <si>
    <t>impact6</t>
  </si>
  <si>
    <t>impact7</t>
  </si>
  <si>
    <t>impact8</t>
  </si>
  <si>
    <t>impact9</t>
  </si>
  <si>
    <t>impact10</t>
  </si>
  <si>
    <t>impact11</t>
  </si>
  <si>
    <t>impact12</t>
  </si>
  <si>
    <t>impact13</t>
  </si>
  <si>
    <t>impact14</t>
  </si>
  <si>
    <t>impact15</t>
  </si>
  <si>
    <t>impact16</t>
  </si>
  <si>
    <t>impact17</t>
  </si>
  <si>
    <t>impact18</t>
  </si>
  <si>
    <t>impact19</t>
  </si>
  <si>
    <t>impact20</t>
  </si>
  <si>
    <t>impact21</t>
  </si>
  <si>
    <t>impact22</t>
  </si>
  <si>
    <t>impact23</t>
  </si>
  <si>
    <t>impact24</t>
  </si>
  <si>
    <t>v_impact1</t>
  </si>
  <si>
    <t>v_impact2</t>
  </si>
  <si>
    <t>v_impact3</t>
  </si>
  <si>
    <t>v_impact4</t>
  </si>
  <si>
    <t>v_impact5</t>
  </si>
  <si>
    <t>v_impact6</t>
  </si>
  <si>
    <t>v_impact7</t>
  </si>
  <si>
    <t>v_impact8</t>
  </si>
  <si>
    <t>v_impact9</t>
  </si>
  <si>
    <t>v_impact10</t>
  </si>
  <si>
    <t>v_impact11</t>
  </si>
  <si>
    <t>v_impact12</t>
  </si>
  <si>
    <t>v_impact13</t>
  </si>
  <si>
    <t>v_impact14</t>
  </si>
  <si>
    <t>v_impact15</t>
  </si>
  <si>
    <t>v_impact16</t>
  </si>
  <si>
    <t>v_impact17</t>
  </si>
  <si>
    <t>v_impact18</t>
  </si>
  <si>
    <t>v_impact19</t>
  </si>
  <si>
    <t>v_impact20</t>
  </si>
  <si>
    <t>v_impact21</t>
  </si>
  <si>
    <t>v_impact22</t>
  </si>
  <si>
    <t>v_impact23</t>
  </si>
  <si>
    <t>v_impact24</t>
  </si>
  <si>
    <t>redact</t>
  </si>
  <si>
    <t>redact_load</t>
  </si>
  <si>
    <t>redact_agg</t>
  </si>
  <si>
    <t>Average Event Hour</t>
  </si>
  <si>
    <t>During events where average per-customer data was used as a proxy for one or more participating customer because of partially missing customer data, the sum of aggregate results for the individual subgroups (e.g., the three Size Groups) may not exactly add up to the total (“All” category) for the larger grouping of customers participating in the event.</t>
  </si>
  <si>
    <t>Polaris Energy Services</t>
  </si>
  <si>
    <t>LCA</t>
  </si>
  <si>
    <t>Aggregator</t>
  </si>
  <si>
    <t>Industry_Type</t>
  </si>
  <si>
    <t>AutoDR</t>
  </si>
  <si>
    <t>OtherDR</t>
  </si>
  <si>
    <t>Size_Grp</t>
  </si>
  <si>
    <t>date</t>
  </si>
  <si>
    <t>HE_START</t>
  </si>
  <si>
    <t>HE_END</t>
  </si>
  <si>
    <t>Nom_ct</t>
  </si>
  <si>
    <t>redact_ct</t>
  </si>
  <si>
    <t>Elect DA 1-4 (11AM-7PM)</t>
  </si>
  <si>
    <t>Prescribed DA 1-4 (11AM-7PM)</t>
  </si>
  <si>
    <t>Elect DA 2-6 (1PM-9PM)</t>
  </si>
  <si>
    <t>8. Other or unknown</t>
  </si>
  <si>
    <t>IPKeys Power Partners</t>
  </si>
  <si>
    <t>Stanford University</t>
  </si>
  <si>
    <t>Greater Fresno Area</t>
  </si>
  <si>
    <t xml:space="preserve">Event Days (Elect DA 1-4 (11AM-7PM)) </t>
  </si>
  <si>
    <t xml:space="preserve">Event Days (Elect DA 2-6 (1PM-9PM)) </t>
  </si>
  <si>
    <t xml:space="preserve">Event Days (Prescribed DA 1-4 (11AM-7PM)) </t>
  </si>
  <si>
    <t>kwh</t>
  </si>
  <si>
    <t>impact</t>
  </si>
  <si>
    <t>temp</t>
  </si>
  <si>
    <t>v_impact</t>
  </si>
  <si>
    <t>Number of Accounts Nominated for Event:</t>
  </si>
  <si>
    <t>Number of Accounts with Available Data Event:</t>
  </si>
  <si>
    <t>All Elect</t>
  </si>
  <si>
    <t>Segment</t>
  </si>
  <si>
    <t>Combined</t>
  </si>
  <si>
    <t>AutoDR-No</t>
  </si>
  <si>
    <t>AutoDR-Yes</t>
  </si>
  <si>
    <t xml:space="preserve">Event Days (All Elect) </t>
  </si>
  <si>
    <t>Raw Variance</t>
  </si>
  <si>
    <t>full_start</t>
  </si>
  <si>
    <t>full_end</t>
  </si>
  <si>
    <t>All CBP</t>
  </si>
  <si>
    <t>0 to 20 kW</t>
  </si>
  <si>
    <t>Voltus, Inc.</t>
  </si>
  <si>
    <t xml:space="preserve">Event Days (All CBP) </t>
  </si>
  <si>
    <t>flag_window</t>
  </si>
  <si>
    <t>GridPoint, Inc.</t>
  </si>
  <si>
    <t>Average Customer</t>
  </si>
  <si>
    <t>PG&amp;E CBP for PY2019: Ex Post Analysis</t>
  </si>
  <si>
    <t>Public Version. Redactions in 2019 Statewide Load Impact Evaluation of California Capacity Bidding Programs and appendices.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</si>
</sst>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409]mmmm\ d\,\ yyyy;@"/>
    <numFmt numFmtId="166" formatCode="[$-409]mm/dd/yyyy"/>
    <numFmt numFmtId="167" formatCode="_(* #,##0_);_(* \(#,##0\);_(* &quot;-&quot;??_);_(@_)"/>
    <numFmt numFmtId="168" formatCode="[$-F400]h:mm:ss\ AM/PM"/>
    <numFmt numFmtId="169" formatCode="[$-409]m/d/yy\ h:mm\ AM/PM;@"/>
  </numFmts>
  <fonts count="38" x14ac:knownFonts="1">
    <font>
      <sz val="11"/>
      <color theme="1"/>
      <name val="Calibri"/>
      <family val="2"/>
      <scheme val="minor"/>
    </font>
    <font>
      <sz val="10"/>
      <name val="Arial"/>
      <family val="2"/>
    </font>
    <font>
      <b/>
      <sz val="10"/>
      <name val="Arial Narrow"/>
      <family val="2"/>
    </font>
    <font>
      <sz val="9"/>
      <color theme="1"/>
      <name val="Arial"/>
      <family val="2"/>
    </font>
    <font>
      <sz val="10"/>
      <color theme="1"/>
      <name val="Arial"/>
      <family val="2"/>
    </font>
    <font>
      <b/>
      <sz val="10"/>
      <color theme="1"/>
      <name val="Arial"/>
      <family val="2"/>
    </font>
    <font>
      <b/>
      <sz val="10"/>
      <color theme="1"/>
      <name val="Arial Narrow"/>
      <family val="2"/>
    </font>
    <font>
      <b/>
      <sz val="9"/>
      <color theme="0"/>
      <name val="Arial"/>
      <family val="2"/>
    </font>
    <font>
      <b/>
      <sz val="11"/>
      <color theme="1"/>
      <name val="Calibri"/>
      <family val="2"/>
      <scheme val="minor"/>
    </font>
    <font>
      <sz val="11"/>
      <color rgb="FF006100"/>
      <name val="Calibri"/>
      <family val="2"/>
      <scheme val="minor"/>
    </font>
    <font>
      <sz val="11"/>
      <color theme="1"/>
      <name val="Calibri"/>
      <family val="2"/>
      <scheme val="minor"/>
    </font>
    <font>
      <sz val="10"/>
      <color theme="0"/>
      <name val="Arial"/>
      <family val="2"/>
    </font>
    <font>
      <sz val="1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8"/>
      <color theme="3"/>
      <name val="Calibri Light"/>
      <family val="2"/>
      <scheme val="major"/>
    </font>
    <font>
      <sz val="11"/>
      <color rgb="FF9C5700"/>
      <name val="Calibri"/>
      <family val="2"/>
      <scheme val="minor"/>
    </font>
    <font>
      <sz val="11"/>
      <name val="Calibri"/>
      <family val="2"/>
    </font>
    <font>
      <sz val="10"/>
      <name val="Arial"/>
      <family val="2"/>
    </font>
    <font>
      <sz val="10"/>
      <name val="MS Sans Serif"/>
      <family val="2"/>
    </font>
    <font>
      <b/>
      <sz val="10"/>
      <color theme="0"/>
      <name val="Arial Narrow"/>
      <family val="2"/>
    </font>
    <font>
      <b/>
      <sz val="10"/>
      <color theme="0"/>
      <name val="Arial"/>
      <family val="2"/>
    </font>
    <font>
      <i/>
      <sz val="10"/>
      <name val="Arial"/>
      <family val="2"/>
    </font>
    <font>
      <b/>
      <sz val="18"/>
      <color theme="1"/>
      <name val="Arial"/>
      <family val="2"/>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1A1D5D"/>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9">
    <border>
      <left/>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right/>
      <top/>
      <bottom style="medium">
        <color theme="1"/>
      </bottom>
      <diagonal/>
    </border>
    <border>
      <left/>
      <right/>
      <top style="medium">
        <color theme="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s>
  <cellStyleXfs count="90">
    <xf numFmtId="0" fontId="0" fillId="0" borderId="0"/>
    <xf numFmtId="0" fontId="1" fillId="0" borderId="0"/>
    <xf numFmtId="0" fontId="9" fillId="3" borderId="0" applyNumberFormat="0" applyBorder="0" applyAlignment="0" applyProtection="0"/>
    <xf numFmtId="43" fontId="10" fillId="0" borderId="0" applyFont="0" applyFill="0" applyBorder="0" applyAlignment="0" applyProtection="0"/>
    <xf numFmtId="0" fontId="14" fillId="0" borderId="9" applyNumberFormat="0" applyFill="0" applyAlignment="0" applyProtection="0"/>
    <xf numFmtId="0" fontId="15" fillId="0" borderId="10" applyNumberFormat="0" applyFill="0" applyAlignment="0" applyProtection="0"/>
    <xf numFmtId="0" fontId="16" fillId="0" borderId="11"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7" borderId="12" applyNumberFormat="0" applyAlignment="0" applyProtection="0"/>
    <xf numFmtId="0" fontId="19" fillId="8" borderId="13" applyNumberFormat="0" applyAlignment="0" applyProtection="0"/>
    <xf numFmtId="0" fontId="20" fillId="8" borderId="12" applyNumberFormat="0" applyAlignment="0" applyProtection="0"/>
    <xf numFmtId="0" fontId="21" fillId="0" borderId="14" applyNumberFormat="0" applyFill="0" applyAlignment="0" applyProtection="0"/>
    <xf numFmtId="0" fontId="22" fillId="9" borderId="15" applyNumberFormat="0" applyAlignment="0" applyProtection="0"/>
    <xf numFmtId="0" fontId="23" fillId="0" borderId="0" applyNumberFormat="0" applyFill="0" applyBorder="0" applyAlignment="0" applyProtection="0"/>
    <xf numFmtId="0" fontId="10" fillId="10" borderId="16" applyNumberFormat="0" applyFont="0" applyAlignment="0" applyProtection="0"/>
    <xf numFmtId="0" fontId="24" fillId="0" borderId="0" applyNumberFormat="0" applyFill="0" applyBorder="0" applyAlignment="0" applyProtection="0"/>
    <xf numFmtId="0" fontId="8" fillId="0" borderId="17" applyNumberFormat="0" applyFill="0" applyAlignment="0" applyProtection="0"/>
    <xf numFmtId="0" fontId="25"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25"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5"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5"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5"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5"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6" fillId="0" borderId="0" applyNumberFormat="0" applyFill="0" applyBorder="0" applyAlignment="0" applyProtection="0"/>
    <xf numFmtId="0" fontId="27" fillId="6"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8" fillId="0" borderId="0" applyNumberFormat="0" applyFill="0" applyBorder="0" applyAlignment="0" applyProtection="0"/>
    <xf numFmtId="0" fontId="29" fillId="6"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 fillId="0" borderId="0"/>
    <xf numFmtId="43" fontId="1" fillId="0" borderId="0" applyFont="0" applyFill="0" applyBorder="0" applyAlignment="0" applyProtection="0"/>
    <xf numFmtId="169" fontId="1" fillId="0" borderId="0"/>
    <xf numFmtId="169" fontId="1" fillId="0" borderId="0"/>
    <xf numFmtId="0" fontId="4" fillId="0" borderId="0"/>
    <xf numFmtId="0" fontId="1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43" fontId="1" fillId="0" borderId="0" applyFont="0" applyFill="0" applyBorder="0" applyAlignment="0" applyProtection="0"/>
    <xf numFmtId="43" fontId="30" fillId="0" borderId="0" applyFont="0" applyFill="0" applyBorder="0" applyAlignment="0" applyProtection="0"/>
    <xf numFmtId="0" fontId="1" fillId="0" borderId="0"/>
    <xf numFmtId="0" fontId="30" fillId="0" borderId="0"/>
    <xf numFmtId="168" fontId="31" fillId="0" borderId="0"/>
    <xf numFmtId="0" fontId="1" fillId="0" borderId="0"/>
    <xf numFmtId="169" fontId="1" fillId="0" borderId="0"/>
    <xf numFmtId="43" fontId="1" fillId="0" borderId="0" applyFont="0" applyFill="0" applyBorder="0" applyAlignment="0" applyProtection="0"/>
    <xf numFmtId="168" fontId="1" fillId="0" borderId="0"/>
    <xf numFmtId="168" fontId="1" fillId="0" borderId="0"/>
    <xf numFmtId="168" fontId="1" fillId="0" borderId="0"/>
    <xf numFmtId="169" fontId="1" fillId="0" borderId="0"/>
    <xf numFmtId="0" fontId="10" fillId="0" borderId="0"/>
    <xf numFmtId="43" fontId="10" fillId="0" borderId="0" applyFont="0" applyFill="0" applyBorder="0" applyAlignment="0" applyProtection="0"/>
    <xf numFmtId="43" fontId="30" fillId="0" borderId="0" applyFont="0" applyFill="0" applyBorder="0" applyAlignment="0" applyProtection="0"/>
    <xf numFmtId="0" fontId="10" fillId="10" borderId="16" applyNumberFormat="0" applyFont="0" applyAlignment="0" applyProtection="0"/>
    <xf numFmtId="0" fontId="30" fillId="0" borderId="0"/>
    <xf numFmtId="9" fontId="10" fillId="0" borderId="0" applyFont="0" applyFill="0" applyBorder="0" applyAlignment="0" applyProtection="0"/>
    <xf numFmtId="0" fontId="32" fillId="0" borderId="0"/>
    <xf numFmtId="43" fontId="32" fillId="0" borderId="0" applyFont="0" applyFill="0" applyBorder="0" applyAlignment="0" applyProtection="0"/>
    <xf numFmtId="9" fontId="32"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0" fontId="10" fillId="0" borderId="0"/>
    <xf numFmtId="0" fontId="10" fillId="0" borderId="0"/>
    <xf numFmtId="0" fontId="1" fillId="0" borderId="0">
      <alignment horizontal="left" wrapText="1"/>
    </xf>
    <xf numFmtId="9" fontId="10" fillId="0" borderId="0" applyFont="0" applyFill="0" applyBorder="0" applyAlignment="0" applyProtection="0"/>
  </cellStyleXfs>
  <cellXfs count="52">
    <xf numFmtId="0" fontId="0" fillId="0" borderId="0" xfId="0"/>
    <xf numFmtId="0" fontId="2" fillId="2" borderId="3" xfId="1" applyFont="1" applyFill="1" applyBorder="1" applyAlignment="1">
      <alignment horizontal="center" vertical="center" wrapText="1"/>
    </xf>
    <xf numFmtId="0" fontId="4" fillId="2" borderId="0" xfId="0" applyFont="1" applyFill="1" applyAlignment="1">
      <alignment vertical="center"/>
    </xf>
    <xf numFmtId="0" fontId="4" fillId="2" borderId="1" xfId="0" applyFont="1" applyFill="1" applyBorder="1" applyAlignment="1">
      <alignment vertical="center"/>
    </xf>
    <xf numFmtId="0" fontId="5" fillId="2" borderId="2" xfId="0" applyFont="1" applyFill="1" applyBorder="1" applyAlignment="1">
      <alignment horizontal="right" vertical="center"/>
    </xf>
    <xf numFmtId="0" fontId="5" fillId="2" borderId="0" xfId="0" applyFont="1" applyFill="1" applyAlignment="1">
      <alignment horizontal="right" vertical="center"/>
    </xf>
    <xf numFmtId="0" fontId="6" fillId="2" borderId="3" xfId="0" applyFont="1" applyFill="1" applyBorder="1" applyAlignment="1">
      <alignment horizontal="center" vertical="center"/>
    </xf>
    <xf numFmtId="0" fontId="5" fillId="2" borderId="0" xfId="0" applyFont="1" applyFill="1" applyAlignment="1">
      <alignment horizontal="center" vertical="center"/>
    </xf>
    <xf numFmtId="165" fontId="6" fillId="2" borderId="3" xfId="0" applyNumberFormat="1" applyFont="1" applyFill="1" applyBorder="1" applyAlignment="1">
      <alignment horizontal="center" vertical="center"/>
    </xf>
    <xf numFmtId="49" fontId="0" fillId="0" borderId="0" xfId="0" applyNumberFormat="1"/>
    <xf numFmtId="0" fontId="8" fillId="0" borderId="0" xfId="0" applyFont="1" applyAlignment="1">
      <alignment horizontal="center"/>
    </xf>
    <xf numFmtId="0" fontId="7" fillId="4" borderId="5" xfId="0" applyFont="1" applyFill="1" applyBorder="1" applyAlignment="1">
      <alignment horizontal="center"/>
    </xf>
    <xf numFmtId="0" fontId="3" fillId="2" borderId="5" xfId="0" applyFont="1" applyFill="1" applyBorder="1" applyAlignment="1">
      <alignment horizontal="center" vertical="center"/>
    </xf>
    <xf numFmtId="164" fontId="3" fillId="2" borderId="5" xfId="0" applyNumberFormat="1" applyFont="1" applyFill="1" applyBorder="1" applyAlignment="1">
      <alignment horizontal="center" vertical="center"/>
    </xf>
    <xf numFmtId="0" fontId="3" fillId="2" borderId="6" xfId="0" applyFont="1" applyFill="1" applyBorder="1" applyAlignment="1">
      <alignment horizontal="center" vertical="center"/>
    </xf>
    <xf numFmtId="164" fontId="3" fillId="2" borderId="6" xfId="0" applyNumberFormat="1" applyFont="1" applyFill="1" applyBorder="1" applyAlignment="1">
      <alignment horizontal="center" vertical="center"/>
    </xf>
    <xf numFmtId="0" fontId="11" fillId="2" borderId="0" xfId="0" applyFont="1" applyFill="1" applyAlignment="1">
      <alignment vertical="center"/>
    </xf>
    <xf numFmtId="0" fontId="0" fillId="2" borderId="0" xfId="0" applyFill="1"/>
    <xf numFmtId="167" fontId="0" fillId="0" borderId="0" xfId="3" applyNumberFormat="1" applyFont="1"/>
    <xf numFmtId="0" fontId="12" fillId="0" borderId="0" xfId="0" applyFont="1"/>
    <xf numFmtId="166" fontId="12" fillId="0" borderId="0" xfId="0" applyNumberFormat="1" applyFont="1"/>
    <xf numFmtId="0" fontId="8" fillId="0" borderId="0" xfId="0" applyFont="1"/>
    <xf numFmtId="14" fontId="0" fillId="0" borderId="0" xfId="0" applyNumberFormat="1"/>
    <xf numFmtId="15" fontId="0" fillId="0" borderId="0" xfId="0" applyNumberFormat="1"/>
    <xf numFmtId="11" fontId="0" fillId="0" borderId="0" xfId="0" applyNumberFormat="1"/>
    <xf numFmtId="15" fontId="9" fillId="3" borderId="0" xfId="2" applyNumberFormat="1"/>
    <xf numFmtId="0" fontId="9" fillId="3" borderId="0" xfId="2"/>
    <xf numFmtId="0" fontId="25" fillId="2" borderId="0" xfId="0" applyFont="1" applyFill="1"/>
    <xf numFmtId="1" fontId="0" fillId="0" borderId="0" xfId="0" applyNumberFormat="1"/>
    <xf numFmtId="1" fontId="0" fillId="0" borderId="0" xfId="3" applyNumberFormat="1" applyFont="1"/>
    <xf numFmtId="3" fontId="6" fillId="2" borderId="3" xfId="0" applyNumberFormat="1" applyFont="1" applyFill="1" applyBorder="1" applyAlignment="1">
      <alignment horizontal="center" vertical="center"/>
    </xf>
    <xf numFmtId="0" fontId="33" fillId="2" borderId="0" xfId="0" applyFont="1" applyFill="1" applyAlignment="1">
      <alignment horizontal="center" vertical="center"/>
    </xf>
    <xf numFmtId="0" fontId="34" fillId="2" borderId="0" xfId="0" applyFont="1" applyFill="1" applyAlignment="1">
      <alignment horizontal="right" vertical="center"/>
    </xf>
    <xf numFmtId="3" fontId="33" fillId="2" borderId="0" xfId="0" applyNumberFormat="1" applyFont="1" applyFill="1" applyAlignment="1">
      <alignment horizontal="center" vertical="center"/>
    </xf>
    <xf numFmtId="164" fontId="4" fillId="2" borderId="0" xfId="0" applyNumberFormat="1" applyFont="1" applyFill="1" applyAlignment="1">
      <alignment vertical="center"/>
    </xf>
    <xf numFmtId="9" fontId="4" fillId="2" borderId="0" xfId="89" applyFont="1" applyFill="1" applyAlignment="1">
      <alignment vertical="center"/>
    </xf>
    <xf numFmtId="1" fontId="0" fillId="35" borderId="0" xfId="0" applyNumberFormat="1" applyFill="1"/>
    <xf numFmtId="0" fontId="0" fillId="35" borderId="0" xfId="0" applyFill="1"/>
    <xf numFmtId="0" fontId="35" fillId="2" borderId="0" xfId="0" applyFont="1" applyFill="1" applyAlignment="1">
      <alignment vertical="center" wrapText="1"/>
    </xf>
    <xf numFmtId="0" fontId="35" fillId="2" borderId="0" xfId="0" applyFont="1" applyFill="1" applyAlignment="1">
      <alignment vertical="center"/>
    </xf>
    <xf numFmtId="0" fontId="36" fillId="2" borderId="0" xfId="0" applyFont="1" applyFill="1" applyAlignment="1">
      <alignment horizontal="center" vertical="center"/>
    </xf>
    <xf numFmtId="0" fontId="37" fillId="2" borderId="0" xfId="0" applyFont="1" applyFill="1" applyAlignment="1">
      <alignment horizontal="center" vertical="center"/>
    </xf>
    <xf numFmtId="0" fontId="5" fillId="2" borderId="1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7" fillId="4" borderId="4" xfId="0" applyFont="1" applyFill="1" applyBorder="1" applyAlignment="1">
      <alignment horizontal="center" wrapText="1"/>
    </xf>
    <xf numFmtId="0" fontId="7" fillId="4" borderId="5" xfId="0" applyFont="1" applyFill="1" applyBorder="1" applyAlignment="1">
      <alignment horizont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xf>
    <xf numFmtId="0" fontId="7" fillId="4" borderId="4" xfId="0" applyFont="1" applyFill="1" applyBorder="1" applyAlignment="1">
      <alignment horizontal="center"/>
    </xf>
    <xf numFmtId="0" fontId="7" fillId="4" borderId="5" xfId="0" applyFont="1" applyFill="1" applyBorder="1" applyAlignment="1">
      <alignment horizontal="center"/>
    </xf>
    <xf numFmtId="0" fontId="13" fillId="2" borderId="8" xfId="0" applyFont="1" applyFill="1" applyBorder="1" applyAlignment="1">
      <alignment horizontal="left" vertical="top" wrapText="1"/>
    </xf>
  </cellXfs>
  <cellStyles count="90">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xfId="46" builtinId="32" customBuiltin="1"/>
    <cellStyle name="60% - Accent1 2" xfId="38" xr:uid="{00000000-0005-0000-0000-00000D000000}"/>
    <cellStyle name="60% - Accent2" xfId="47" builtinId="36" customBuiltin="1"/>
    <cellStyle name="60% - Accent2 2" xfId="39" xr:uid="{00000000-0005-0000-0000-00000F000000}"/>
    <cellStyle name="60% - Accent3" xfId="48" builtinId="40" customBuiltin="1"/>
    <cellStyle name="60% - Accent3 2" xfId="40" xr:uid="{00000000-0005-0000-0000-000011000000}"/>
    <cellStyle name="60% - Accent4" xfId="49" builtinId="44" customBuiltin="1"/>
    <cellStyle name="60% - Accent4 2" xfId="41" xr:uid="{00000000-0005-0000-0000-000013000000}"/>
    <cellStyle name="60% - Accent5" xfId="50" builtinId="48" customBuiltin="1"/>
    <cellStyle name="60% - Accent5 2" xfId="42" xr:uid="{00000000-0005-0000-0000-000015000000}"/>
    <cellStyle name="60% - Accent6" xfId="51" builtinId="52" customBuiltin="1"/>
    <cellStyle name="60% - Accent6 2" xfId="43" xr:uid="{00000000-0005-0000-0000-000017000000}"/>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Comma" xfId="3" builtinId="3"/>
    <cellStyle name="Comma 10" xfId="69" xr:uid="{00000000-0005-0000-0000-000022000000}"/>
    <cellStyle name="Comma 2" xfId="62" xr:uid="{00000000-0005-0000-0000-000023000000}"/>
    <cellStyle name="Comma 3" xfId="53" xr:uid="{00000000-0005-0000-0000-000024000000}"/>
    <cellStyle name="Comma 4" xfId="58" xr:uid="{00000000-0005-0000-0000-000025000000}"/>
    <cellStyle name="Comma 5" xfId="63" xr:uid="{00000000-0005-0000-0000-000026000000}"/>
    <cellStyle name="Comma 6" xfId="75" xr:uid="{00000000-0005-0000-0000-000027000000}"/>
    <cellStyle name="Comma 7" xfId="76" xr:uid="{00000000-0005-0000-0000-000028000000}"/>
    <cellStyle name="Comma 8" xfId="81" xr:uid="{00000000-0005-0000-0000-000029000000}"/>
    <cellStyle name="Comma 9" xfId="85" xr:uid="{00000000-0005-0000-0000-00002A000000}"/>
    <cellStyle name="Explanatory Text" xfId="16" builtinId="53" customBuiltin="1"/>
    <cellStyle name="Good" xfId="2"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9" builtinId="20" customBuiltin="1"/>
    <cellStyle name="Linked Cell" xfId="12" builtinId="24" customBuiltin="1"/>
    <cellStyle name="Neutral" xfId="45" builtinId="28" customBuiltin="1"/>
    <cellStyle name="Neutral 2" xfId="37" xr:uid="{00000000-0005-0000-0000-000034000000}"/>
    <cellStyle name="Normal" xfId="0" builtinId="0"/>
    <cellStyle name="Normal 10" xfId="67" xr:uid="{00000000-0005-0000-0000-000036000000}"/>
    <cellStyle name="Normal 11" xfId="65" xr:uid="{00000000-0005-0000-0000-000037000000}"/>
    <cellStyle name="Normal 12" xfId="74" xr:uid="{00000000-0005-0000-0000-000038000000}"/>
    <cellStyle name="Normal 13" xfId="78" xr:uid="{00000000-0005-0000-0000-000039000000}"/>
    <cellStyle name="Normal 14" xfId="80" xr:uid="{00000000-0005-0000-0000-00003A000000}"/>
    <cellStyle name="Normal 15" xfId="83" xr:uid="{00000000-0005-0000-0000-00003B000000}"/>
    <cellStyle name="Normal 16" xfId="84" xr:uid="{00000000-0005-0000-0000-00003C000000}"/>
    <cellStyle name="Normal 17" xfId="86" xr:uid="{00000000-0005-0000-0000-00003D000000}"/>
    <cellStyle name="Normal 18" xfId="87" xr:uid="{00000000-0005-0000-0000-00003E000000}"/>
    <cellStyle name="Normal 19" xfId="66" xr:uid="{00000000-0005-0000-0000-00003F000000}"/>
    <cellStyle name="Normal 2" xfId="1" xr:uid="{00000000-0005-0000-0000-000040000000}"/>
    <cellStyle name="Normal 2 2" xfId="56" xr:uid="{00000000-0005-0000-0000-000041000000}"/>
    <cellStyle name="Normal 2 2 2" xfId="64" xr:uid="{00000000-0005-0000-0000-000042000000}"/>
    <cellStyle name="Normal 2 3" xfId="52" xr:uid="{00000000-0005-0000-0000-000043000000}"/>
    <cellStyle name="Normal 2 4" xfId="72" xr:uid="{00000000-0005-0000-0000-000044000000}"/>
    <cellStyle name="Normal 23" xfId="88" xr:uid="{00000000-0005-0000-0000-000045000000}"/>
    <cellStyle name="Normal 3" xfId="70" xr:uid="{00000000-0005-0000-0000-000046000000}"/>
    <cellStyle name="Normal 3 2" xfId="71" xr:uid="{00000000-0005-0000-0000-000047000000}"/>
    <cellStyle name="Normal 4" xfId="73" xr:uid="{00000000-0005-0000-0000-000048000000}"/>
    <cellStyle name="Normal 5" xfId="61" xr:uid="{00000000-0005-0000-0000-000049000000}"/>
    <cellStyle name="Normal 6" xfId="57" xr:uid="{00000000-0005-0000-0000-00004A000000}"/>
    <cellStyle name="Normal 7" xfId="54" xr:uid="{00000000-0005-0000-0000-00004B000000}"/>
    <cellStyle name="Normal 8" xfId="68" xr:uid="{00000000-0005-0000-0000-00004C000000}"/>
    <cellStyle name="Normal 9" xfId="55" xr:uid="{00000000-0005-0000-0000-00004D000000}"/>
    <cellStyle name="Note" xfId="15" builtinId="10" customBuiltin="1"/>
    <cellStyle name="Note 2" xfId="77" xr:uid="{00000000-0005-0000-0000-00004F000000}"/>
    <cellStyle name="Output" xfId="10" builtinId="21" customBuiltin="1"/>
    <cellStyle name="Percent" xfId="89" builtinId="5"/>
    <cellStyle name="Percent 2" xfId="59" xr:uid="{00000000-0005-0000-0000-000051000000}"/>
    <cellStyle name="Percent 3" xfId="60" xr:uid="{00000000-0005-0000-0000-000052000000}"/>
    <cellStyle name="Percent 4" xfId="79" xr:uid="{00000000-0005-0000-0000-000053000000}"/>
    <cellStyle name="Percent 5" xfId="82" xr:uid="{00000000-0005-0000-0000-000054000000}"/>
    <cellStyle name="Title" xfId="44" builtinId="15" customBuiltin="1"/>
    <cellStyle name="Title 2" xfId="36" xr:uid="{00000000-0005-0000-0000-000056000000}"/>
    <cellStyle name="Total" xfId="17" builtinId="25" customBuiltin="1"/>
    <cellStyle name="Warning Text" xfId="14" builtinId="11" customBuiltin="1"/>
  </cellStyles>
  <dxfs count="9">
    <dxf>
      <fill>
        <patternFill>
          <bgColor theme="7" tint="0.79998168889431442"/>
        </patternFill>
      </fill>
    </dxf>
    <dxf>
      <font>
        <color theme="0"/>
      </font>
    </dxf>
    <dxf>
      <font>
        <color theme="0"/>
      </font>
    </dxf>
    <dxf>
      <font>
        <color theme="0"/>
      </font>
    </dxf>
    <dxf>
      <fill>
        <patternFill>
          <bgColor rgb="FFBFBFBF"/>
        </patternFill>
      </fill>
    </dxf>
    <dxf>
      <font>
        <color rgb="FF9C0006"/>
      </font>
      <fill>
        <patternFill>
          <bgColor rgb="FFFFC7CE"/>
        </patternFill>
      </fill>
    </dxf>
    <dxf>
      <font>
        <color rgb="FFFF0000"/>
      </font>
      <fill>
        <patternFill>
          <bgColor theme="7" tint="0.79998168889431442"/>
        </patternFill>
      </fill>
    </dxf>
    <dxf>
      <font>
        <b/>
        <i val="0"/>
        <color rgb="FFC00000"/>
      </font>
      <fill>
        <patternFill>
          <bgColor rgb="FFFF9999"/>
        </patternFill>
      </fill>
    </dxf>
    <dxf>
      <fill>
        <patternFill>
          <bgColor theme="4" tint="0.59996337778862885"/>
        </patternFill>
      </fill>
    </dxf>
  </dxfs>
  <tableStyles count="0" defaultTableStyle="TableStyleMedium2" defaultPivotStyle="PivotStyleLight16"/>
  <colors>
    <mruColors>
      <color rgb="FFFFF8E5"/>
      <color rgb="FFBFBFBF"/>
      <color rgb="FF1A1D5D"/>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510127826465313E-2"/>
          <c:y val="0.12200435729847495"/>
          <c:w val="0.89978039105420782"/>
          <c:h val="0.79535656082205397"/>
        </c:manualLayout>
      </c:layout>
      <c:scatterChart>
        <c:scatterStyle val="smoothMarker"/>
        <c:varyColors val="0"/>
        <c:ser>
          <c:idx val="0"/>
          <c:order val="0"/>
          <c:tx>
            <c:strRef>
              <c:f>Table!$F$12</c:f>
              <c:strCache>
                <c:ptCount val="1"/>
                <c:pt idx="0">
                  <c:v>Observed Event Day Load (kWh/hour)</c:v>
                </c:pt>
              </c:strCache>
            </c:strRef>
          </c:tx>
          <c:spPr>
            <a:ln w="28575" cap="rnd">
              <a:solidFill>
                <a:srgbClr val="4472C4">
                  <a:lumMod val="60000"/>
                  <a:lumOff val="40000"/>
                </a:srgbClr>
              </a:solidFill>
              <a:round/>
            </a:ln>
            <a:effectLst/>
          </c:spPr>
          <c:marker>
            <c:symbol val="none"/>
          </c:marker>
          <c:xVal>
            <c:numRef>
              <c:f>Table!$D$15:$D$38</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xVal>
          <c:yVal>
            <c:numRef>
              <c:f>Table!$F$15:$F$38</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extLst>
            <c:ext xmlns:c16="http://schemas.microsoft.com/office/drawing/2014/chart" uri="{C3380CC4-5D6E-409C-BE32-E72D297353CC}">
              <c16:uniqueId val="{00000000-F894-42F4-B36B-1986F6160401}"/>
            </c:ext>
          </c:extLst>
        </c:ser>
        <c:ser>
          <c:idx val="2"/>
          <c:order val="1"/>
          <c:tx>
            <c:strRef>
              <c:f>Table!$E$12</c:f>
              <c:strCache>
                <c:ptCount val="1"/>
                <c:pt idx="0">
                  <c:v>Estimated Reference Load (kWh/hour)</c:v>
                </c:pt>
              </c:strCache>
            </c:strRef>
          </c:tx>
          <c:spPr>
            <a:ln w="38100" cap="rnd">
              <a:solidFill>
                <a:srgbClr val="1A1D5D"/>
              </a:solidFill>
              <a:prstDash val="sysDot"/>
              <a:round/>
            </a:ln>
            <a:effectLst/>
          </c:spPr>
          <c:marker>
            <c:symbol val="none"/>
          </c:marker>
          <c:xVal>
            <c:numRef>
              <c:f>Table!$D$15:$D$38</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xVal>
          <c:yVal>
            <c:numRef>
              <c:f>Table!$E$15:$E$38</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extLst>
            <c:ext xmlns:c16="http://schemas.microsoft.com/office/drawing/2014/chart" uri="{C3380CC4-5D6E-409C-BE32-E72D297353CC}">
              <c16:uniqueId val="{00000001-F894-42F4-B36B-1986F6160401}"/>
            </c:ext>
          </c:extLst>
        </c:ser>
        <c:ser>
          <c:idx val="1"/>
          <c:order val="4"/>
          <c:tx>
            <c:strRef>
              <c:f>Table!$G$12</c:f>
              <c:strCache>
                <c:ptCount val="1"/>
                <c:pt idx="0">
                  <c:v>Estimated Load Impact (kWh/hour)</c:v>
                </c:pt>
              </c:strCache>
            </c:strRef>
          </c:tx>
          <c:spPr>
            <a:ln w="28575" cap="rnd">
              <a:solidFill>
                <a:srgbClr val="1A1D5D"/>
              </a:solidFill>
              <a:round/>
            </a:ln>
            <a:effectLst/>
          </c:spPr>
          <c:marker>
            <c:symbol val="none"/>
          </c:marker>
          <c:xVal>
            <c:numRef>
              <c:f>Table!$D$15:$D$38</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xVal>
          <c:yVal>
            <c:numRef>
              <c:f>Table!$G$15:$G$38</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extLst>
            <c:ext xmlns:c16="http://schemas.microsoft.com/office/drawing/2014/chart" uri="{C3380CC4-5D6E-409C-BE32-E72D297353CC}">
              <c16:uniqueId val="{00000000-2E63-4D76-8C30-BA4E5F360C5E}"/>
            </c:ext>
          </c:extLst>
        </c:ser>
        <c:dLbls>
          <c:showLegendKey val="0"/>
          <c:showVal val="0"/>
          <c:showCatName val="0"/>
          <c:showSerName val="0"/>
          <c:showPercent val="0"/>
          <c:showBubbleSize val="0"/>
        </c:dLbls>
        <c:axId val="480612448"/>
        <c:axId val="486495584"/>
      </c:scatterChart>
      <c:scatterChart>
        <c:scatterStyle val="smoothMarker"/>
        <c:varyColors val="0"/>
        <c:ser>
          <c:idx val="3"/>
          <c:order val="2"/>
          <c:tx>
            <c:v>Hour Start</c:v>
          </c:tx>
          <c:spPr>
            <a:ln w="19050" cap="rnd">
              <a:solidFill>
                <a:schemeClr val="accent4"/>
              </a:solidFill>
              <a:round/>
            </a:ln>
            <a:effectLst/>
          </c:spPr>
          <c:marker>
            <c:symbol val="none"/>
          </c:marker>
          <c:errBars>
            <c:errDir val="y"/>
            <c:errBarType val="both"/>
            <c:errValType val="cust"/>
            <c:noEndCap val="1"/>
            <c:plus>
              <c:numLit>
                <c:formatCode>General</c:formatCode>
                <c:ptCount val="1"/>
                <c:pt idx="0">
                  <c:v>2.5</c:v>
                </c:pt>
              </c:numLit>
            </c:plus>
            <c:minus>
              <c:numLit>
                <c:formatCode>General</c:formatCode>
                <c:ptCount val="1"/>
                <c:pt idx="0">
                  <c:v>2.5</c:v>
                </c:pt>
              </c:numLit>
            </c:minus>
            <c:spPr>
              <a:noFill/>
              <a:ln w="12700" cap="flat" cmpd="sng" algn="ctr">
                <a:solidFill>
                  <a:schemeClr val="bg1">
                    <a:lumMod val="50000"/>
                  </a:schemeClr>
                </a:solidFill>
                <a:prstDash val="dash"/>
                <a:round/>
              </a:ln>
              <a:effectLst/>
            </c:spPr>
          </c:errBars>
          <c:errBars>
            <c:errDir val="x"/>
            <c:errBarType val="both"/>
            <c:errValType val="fixedVal"/>
            <c:noEndCap val="0"/>
            <c:val val="1"/>
            <c:spPr>
              <a:noFill/>
              <a:ln w="9525" cap="flat" cmpd="sng" algn="ctr">
                <a:noFill/>
                <a:round/>
              </a:ln>
              <a:effectLst/>
            </c:spPr>
          </c:errBars>
          <c:xVal>
            <c:numRef>
              <c:f>Table!$F$7</c:f>
              <c:numCache>
                <c:formatCode>General</c:formatCode>
                <c:ptCount val="1"/>
                <c:pt idx="0">
                  <c:v>19</c:v>
                </c:pt>
              </c:numCache>
            </c:numRef>
          </c:xVal>
          <c:yVal>
            <c:numLit>
              <c:formatCode>General</c:formatCode>
              <c:ptCount val="1"/>
              <c:pt idx="0">
                <c:v>1</c:v>
              </c:pt>
            </c:numLit>
          </c:yVal>
          <c:smooth val="1"/>
          <c:extLst>
            <c:ext xmlns:c16="http://schemas.microsoft.com/office/drawing/2014/chart" uri="{C3380CC4-5D6E-409C-BE32-E72D297353CC}">
              <c16:uniqueId val="{00000003-F894-42F4-B36B-1986F6160401}"/>
            </c:ext>
          </c:extLst>
        </c:ser>
        <c:ser>
          <c:idx val="4"/>
          <c:order val="3"/>
          <c:tx>
            <c:v>Hour End</c:v>
          </c:tx>
          <c:spPr>
            <a:ln w="19050" cap="rnd">
              <a:solidFill>
                <a:schemeClr val="accent5"/>
              </a:solidFill>
              <a:round/>
            </a:ln>
            <a:effectLst/>
          </c:spPr>
          <c:marker>
            <c:symbol val="none"/>
          </c:marker>
          <c:errBars>
            <c:errDir val="y"/>
            <c:errBarType val="both"/>
            <c:errValType val="cust"/>
            <c:noEndCap val="1"/>
            <c:plus>
              <c:numLit>
                <c:formatCode>General</c:formatCode>
                <c:ptCount val="1"/>
                <c:pt idx="0">
                  <c:v>2.5</c:v>
                </c:pt>
              </c:numLit>
            </c:plus>
            <c:minus>
              <c:numLit>
                <c:formatCode>General</c:formatCode>
                <c:ptCount val="1"/>
                <c:pt idx="0">
                  <c:v>2.5</c:v>
                </c:pt>
              </c:numLit>
            </c:minus>
            <c:spPr>
              <a:noFill/>
              <a:ln w="12700" cap="flat" cmpd="sng" algn="ctr">
                <a:solidFill>
                  <a:schemeClr val="bg1">
                    <a:lumMod val="50000"/>
                  </a:schemeClr>
                </a:solidFill>
                <a:prstDash val="dash"/>
                <a:round/>
              </a:ln>
              <a:effectLst/>
            </c:spPr>
          </c:errBars>
          <c:errBars>
            <c:errDir val="x"/>
            <c:errBarType val="both"/>
            <c:errValType val="fixedVal"/>
            <c:noEndCap val="0"/>
            <c:val val="1"/>
            <c:spPr>
              <a:noFill/>
              <a:ln w="9525" cap="flat" cmpd="sng" algn="ctr">
                <a:noFill/>
                <a:round/>
              </a:ln>
              <a:effectLst/>
            </c:spPr>
          </c:errBars>
          <c:xVal>
            <c:numRef>
              <c:f>Table!$H$7</c:f>
              <c:numCache>
                <c:formatCode>General</c:formatCode>
                <c:ptCount val="1"/>
                <c:pt idx="0">
                  <c:v>20</c:v>
                </c:pt>
              </c:numCache>
            </c:numRef>
          </c:xVal>
          <c:yVal>
            <c:numLit>
              <c:formatCode>General</c:formatCode>
              <c:ptCount val="1"/>
              <c:pt idx="0">
                <c:v>1</c:v>
              </c:pt>
            </c:numLit>
          </c:yVal>
          <c:smooth val="1"/>
          <c:extLst>
            <c:ext xmlns:c16="http://schemas.microsoft.com/office/drawing/2014/chart" uri="{C3380CC4-5D6E-409C-BE32-E72D297353CC}">
              <c16:uniqueId val="{00000004-F894-42F4-B36B-1986F6160401}"/>
            </c:ext>
          </c:extLst>
        </c:ser>
        <c:dLbls>
          <c:showLegendKey val="0"/>
          <c:showVal val="0"/>
          <c:showCatName val="0"/>
          <c:showSerName val="0"/>
          <c:showPercent val="0"/>
          <c:showBubbleSize val="0"/>
        </c:dLbls>
        <c:axId val="421186880"/>
        <c:axId val="421186320"/>
      </c:scatterChart>
      <c:valAx>
        <c:axId val="480612448"/>
        <c:scaling>
          <c:orientation val="minMax"/>
          <c:max val="24"/>
          <c:min val="1"/>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Hour-Ending</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86495584"/>
        <c:crosses val="autoZero"/>
        <c:crossBetween val="midCat"/>
        <c:majorUnit val="1"/>
      </c:valAx>
      <c:valAx>
        <c:axId val="486495584"/>
        <c:scaling>
          <c:orientation val="minMax"/>
          <c:min val="0"/>
        </c:scaling>
        <c:delete val="0"/>
        <c:axPos val="l"/>
        <c:majorGridlines>
          <c:spPr>
            <a:ln w="9525" cap="flat" cmpd="sng" algn="ctr">
              <a:solidFill>
                <a:schemeClr val="bg1">
                  <a:lumMod val="65000"/>
                </a:schemeClr>
              </a:solidFill>
              <a:round/>
            </a:ln>
            <a:effectLst/>
          </c:spPr>
        </c:majorGridlines>
        <c:title>
          <c:tx>
            <c:strRef>
              <c:f>Table!$A$3</c:f>
              <c:strCache>
                <c:ptCount val="1"/>
                <c:pt idx="0">
                  <c:v>kW</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80612448"/>
        <c:crosses val="autoZero"/>
        <c:crossBetween val="midCat"/>
      </c:valAx>
      <c:valAx>
        <c:axId val="421186320"/>
        <c:scaling>
          <c:orientation val="minMax"/>
          <c:max val="2.5"/>
          <c:min val="0"/>
        </c:scaling>
        <c:delete val="0"/>
        <c:axPos val="r"/>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421186880"/>
        <c:crosses val="max"/>
        <c:crossBetween val="midCat"/>
      </c:valAx>
      <c:valAx>
        <c:axId val="421186880"/>
        <c:scaling>
          <c:orientation val="minMax"/>
        </c:scaling>
        <c:delete val="1"/>
        <c:axPos val="b"/>
        <c:numFmt formatCode="General" sourceLinked="1"/>
        <c:majorTickMark val="out"/>
        <c:minorTickMark val="none"/>
        <c:tickLblPos val="nextTo"/>
        <c:crossAx val="421186320"/>
        <c:crosses val="autoZero"/>
        <c:crossBetween val="midCat"/>
      </c:valAx>
      <c:spPr>
        <a:solidFill>
          <a:schemeClr val="bg1"/>
        </a:solidFill>
        <a:ln>
          <a:noFill/>
        </a:ln>
        <a:effectLst/>
      </c:spPr>
    </c:plotArea>
    <c:legend>
      <c:legendPos val="b"/>
      <c:legendEntry>
        <c:idx val="3"/>
        <c:delete val="1"/>
      </c:legendEntry>
      <c:legendEntry>
        <c:idx val="4"/>
        <c:delete val="1"/>
      </c:legendEntry>
      <c:layout>
        <c:manualLayout>
          <c:xMode val="edge"/>
          <c:yMode val="edge"/>
          <c:x val="0.53900800869709597"/>
          <c:y val="1.1618776411118543E-2"/>
          <c:w val="0.46099192918707971"/>
          <c:h val="8.2920715156700422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baseline="0">
          <a:solidFill>
            <a:sysClr val="windowText" lastClr="000000"/>
          </a:solidFill>
        </a:defRPr>
      </a:pPr>
      <a:endParaRPr lang="en-US"/>
    </a:p>
  </c:txPr>
  <c:printSettings>
    <c:headerFooter/>
    <c:pageMargins b="0.7500000000000131" l="0.70000000000000062" r="0.70000000000000062" t="0.7500000000000131"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190499</xdr:rowOff>
    </xdr:from>
    <xdr:to>
      <xdr:col>2</xdr:col>
      <xdr:colOff>2247899</xdr:colOff>
      <xdr:row>43</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O51"/>
  <sheetViews>
    <sheetView tabSelected="1" zoomScale="85" zoomScaleNormal="85" workbookViewId="0">
      <selection activeCell="N5" sqref="N5"/>
    </sheetView>
  </sheetViews>
  <sheetFormatPr defaultColWidth="9.140625" defaultRowHeight="15" customHeight="1" x14ac:dyDescent="0.25"/>
  <cols>
    <col min="1" max="1" width="29" style="2" customWidth="1"/>
    <col min="2" max="2" width="36.28515625" style="2" customWidth="1"/>
    <col min="3" max="3" width="34" style="2" customWidth="1"/>
    <col min="4" max="4" width="16.5703125" style="2" customWidth="1"/>
    <col min="5" max="14" width="15.7109375" style="2" customWidth="1"/>
    <col min="15" max="15" width="9.140625" style="2" hidden="1" customWidth="1"/>
    <col min="16" max="16" width="12.7109375" style="2" customWidth="1"/>
    <col min="17" max="16384" width="9.140625" style="2"/>
  </cols>
  <sheetData>
    <row r="1" spans="1:15" ht="45" customHeight="1" x14ac:dyDescent="0.25">
      <c r="A1" s="40" t="s">
        <v>215</v>
      </c>
      <c r="B1" s="40"/>
      <c r="C1" s="40"/>
      <c r="D1" s="40"/>
      <c r="E1" s="40"/>
      <c r="F1" s="40"/>
      <c r="G1" s="40"/>
      <c r="H1" s="40"/>
      <c r="I1" s="40"/>
      <c r="J1" s="40"/>
      <c r="K1" s="40"/>
      <c r="L1" s="40"/>
      <c r="M1" s="40"/>
    </row>
    <row r="2" spans="1:15" ht="15" customHeight="1" x14ac:dyDescent="0.25">
      <c r="A2" s="41" t="s">
        <v>216</v>
      </c>
      <c r="B2" s="41"/>
      <c r="C2" s="41"/>
      <c r="D2" s="41"/>
      <c r="E2" s="41"/>
      <c r="F2" s="41"/>
      <c r="G2" s="41"/>
      <c r="H2" s="41"/>
      <c r="I2" s="41"/>
      <c r="J2" s="41"/>
      <c r="K2" s="41"/>
      <c r="L2" s="41"/>
      <c r="M2" s="41"/>
    </row>
    <row r="3" spans="1:15" ht="15" customHeight="1" thickBot="1" x14ac:dyDescent="0.3">
      <c r="A3" s="16" t="str">
        <f>IF(ResultType="Aggregate Impact","MW","kW")</f>
        <v>kW</v>
      </c>
      <c r="B3" s="3"/>
      <c r="E3" s="16" t="s">
        <v>196</v>
      </c>
      <c r="F3" s="16" t="s">
        <v>193</v>
      </c>
      <c r="G3" s="16" t="s">
        <v>194</v>
      </c>
      <c r="H3" s="16" t="s">
        <v>195</v>
      </c>
      <c r="I3" s="16">
        <v>10</v>
      </c>
      <c r="J3" s="16">
        <v>30</v>
      </c>
      <c r="K3" s="16">
        <v>50</v>
      </c>
      <c r="L3" s="16">
        <v>70</v>
      </c>
      <c r="M3" s="16">
        <v>90</v>
      </c>
      <c r="O3" s="16" t="s">
        <v>196</v>
      </c>
    </row>
    <row r="4" spans="1:15" ht="15" customHeight="1" thickBot="1" x14ac:dyDescent="0.3">
      <c r="A4" s="4" t="s">
        <v>43</v>
      </c>
      <c r="B4" s="6" t="s">
        <v>44</v>
      </c>
      <c r="C4" s="17"/>
      <c r="H4" s="32" t="s">
        <v>198</v>
      </c>
      <c r="I4" s="33">
        <f ca="1">IFERROR(AVERAGEIFS(OFFSET(Data!$A:$A, 0, MATCH($J4, Data!$1:$1, 0)-1), Data!$A:$A,"Sum",Data!$C:$C,LCA,Data!$D:$D,Aggregator, Data!$H:$H, SASize, Data!$E:$E,Industry,Data!$F:$F,AutoDR,Data!$G:$G,DualDR,Data!$I:$I,Product,Data!$J:$J,Date, Data!$K:$K, $F$7, Data!$L:$L, $H$7,Data!$O:$O,IF(EventWindow="Combined",1,IF($C$8=1,$C$9,0))), 0)</f>
        <v>22</v>
      </c>
      <c r="J4" s="27" t="s">
        <v>107</v>
      </c>
    </row>
    <row r="5" spans="1:15" ht="15" customHeight="1" thickBot="1" x14ac:dyDescent="0.3">
      <c r="A5" s="5" t="s">
        <v>45</v>
      </c>
      <c r="B5" s="6" t="s">
        <v>116</v>
      </c>
      <c r="H5" s="4" t="s">
        <v>197</v>
      </c>
      <c r="I5" s="30">
        <f ca="1">IFERROR(AVERAGEIFS(OFFSET(Data!$A:$A, 0, MATCH($J5, Data!$1:$1, 0)-1), Data!$A:$A,"Sum",Data!$C:$C,LCA,Data!$D:$D,Aggregator, Data!$H:$H, SASize, Data!$E:$E,Industry,Data!$F:$F,AutoDR,Data!$G:$G,DualDR,Data!$I:$I,Product,Data!$J:$J,Date, Data!$K:$K, $F$7, Data!$L:$L, $H$7,Data!$O:$O,IF(EventWindow="Combined",1,IF($C$8=1,$C$9,0))), 0)</f>
        <v>22</v>
      </c>
      <c r="J5" s="27" t="s">
        <v>181</v>
      </c>
    </row>
    <row r="6" spans="1:15" ht="15" customHeight="1" thickBot="1" x14ac:dyDescent="0.3">
      <c r="A6" s="5" t="s">
        <v>46</v>
      </c>
      <c r="B6" s="1" t="s">
        <v>214</v>
      </c>
      <c r="F6" s="31">
        <f ca="1">IFERROR(IF(AND($C$8&gt;1,EventWindow&lt;&gt;"Combined"),0+MID(EventWindow, 4, 2),AVERAGEIFS(OFFSET(Data!$A:$A, 0, MATCH("full_start", Data!$1:$1, 0)-1), Data!$A:$A,"Sum",Data!$C:$C,LCA,Data!$D:$D,Aggregator, Data!$H:$H, SASize, Data!$E:$E,Industry,Data!$F:$F,AutoDR,Data!$G:$G,DualDR,Data!$I:$I,Product,Data!$J:$J,Date,Data!$O:$O,IF(EventWindow="Combined",1,IF($C$8=1,$C$9,0)))), 0)</f>
        <v>19</v>
      </c>
      <c r="H6" s="31">
        <f ca="1">IFERROR(IF(AND($C$8&gt;1,EventWindow&lt;&gt;"Combined"),0+MID(EventWindow, 13, 2),AVERAGEIFS(OFFSET(Data!$A:$A, 0, MATCH("full_end", Data!$1:$1, 0)-1), Data!$A:$A,"Sum",Data!$C:$C,LCA,Data!$D:$D,Aggregator, Data!$H:$H, SASize, Data!$E:$E,Industry,Data!$F:$F,AutoDR,Data!$G:$G,DualDR,Data!$I:$I,Product,Data!$J:$J,Date,Data!$O:$O,IF(EventWindow="Combined",1,IF($C$8=1,$C$9,0)))), 0)</f>
        <v>20</v>
      </c>
      <c r="J6" s="17"/>
    </row>
    <row r="7" spans="1:15" ht="15" customHeight="1" thickBot="1" x14ac:dyDescent="0.3">
      <c r="A7" s="5" t="s">
        <v>47</v>
      </c>
      <c r="B7" s="6" t="s">
        <v>185</v>
      </c>
      <c r="E7" s="5" t="s">
        <v>55</v>
      </c>
      <c r="F7" s="6">
        <f ca="1">IFERROR(IF(AND($C$8&gt;1,EventWindow&lt;&gt;"Combined"),0+MID(EventWindow, 4, 2),AVERAGEIFS(OFFSET(Data!$A:$A, 0, MATCH(F$8, Data!$1:$1, 0)-1), Data!$A:$A,"Sum",Data!$C:$C,LCA,Data!$D:$D,Aggregator, Data!$H:$H, SASize, Data!$E:$E,Industry,Data!$F:$F,AutoDR,Data!$G:$G,DualDR,Data!$I:$I,Product,Data!$J:$J,Date,Data!$O:$O,IF(EventWindow="Combined",1,IF($C$8=1,$C$9,0)))), 0)</f>
        <v>19</v>
      </c>
      <c r="G7" s="7" t="s">
        <v>56</v>
      </c>
      <c r="H7" s="6">
        <f ca="1">IFERROR(IF(AND($C$8&gt;1,EventWindow&lt;&gt;"Combined"),0+MID(EventWindow, 13, 2),AVERAGEIFS(OFFSET(Data!$A:$A, 0, MATCH(H$8, Data!$1:$1, 0)-1), Data!$A:$A,"Sum",Data!$C:$C,LCA,Data!$D:$D,Aggregator, Data!$H:$H, SASize, Data!$E:$E,Industry,Data!$F:$F,AutoDR,Data!$G:$G,DualDR,Data!$I:$I,Product,Data!$J:$J,Date,Data!$O:$O,IF(EventWindow="Combined",1,IF($C$8=1,$C$9,0)))), 0)</f>
        <v>20</v>
      </c>
      <c r="I7" s="17"/>
      <c r="J7" s="17"/>
      <c r="K7" s="17"/>
      <c r="L7" s="17"/>
      <c r="M7" s="17"/>
    </row>
    <row r="8" spans="1:15" ht="15" customHeight="1" thickBot="1" x14ac:dyDescent="0.3">
      <c r="A8" s="5" t="s">
        <v>48</v>
      </c>
      <c r="B8" s="8">
        <v>43732</v>
      </c>
      <c r="C8" s="31">
        <f>IFERROR(COUNTIFS(Data!$A:$A,"Sum",Data!$C:$C,LCA,Data!$D:$D,Aggregator, Data!$H:$H, SASize, Data!$E:$E,Industry,Data!$F:$F,AutoDR,Data!$G:$G,DualDR,Data!$I:$I,Product,Data!$J:$J,Date), 0)</f>
        <v>1</v>
      </c>
      <c r="E8" s="5" t="s">
        <v>63</v>
      </c>
      <c r="F8" s="27" t="s">
        <v>179</v>
      </c>
      <c r="G8" s="17"/>
      <c r="H8" s="27" t="s">
        <v>180</v>
      </c>
      <c r="I8" s="17"/>
      <c r="J8" s="17"/>
      <c r="K8" s="17"/>
      <c r="L8" s="17"/>
      <c r="M8" s="17"/>
    </row>
    <row r="9" spans="1:15" ht="15" customHeight="1" thickBot="1" x14ac:dyDescent="0.3">
      <c r="A9" s="5" t="s">
        <v>49</v>
      </c>
      <c r="B9" s="8"/>
      <c r="C9" s="16">
        <f ca="1">IFERROR(AVERAGEIFS(OFFSET(Data!$A:$A,0,MATCH("Combined",Data!1:1,0)-1),Data!$A:$A,"Sum",Data!$C:$C,LCA,Data!$D:$D,Aggregator,Data!$H:$H,SASize,Data!$E:$E,Industry,Data!$F:$F,AutoDR,Data!$G:$G,DualDR,Data!$I:$I,Product,Data!$J:$J,Date),0)</f>
        <v>0</v>
      </c>
      <c r="D9" s="47" t="str">
        <f ca="1">IF(AND(OR($C$9=1,EventWindow="Combined"),$F$7&lt;&gt;0),"Results for this combination is composed of different event windows. All nominated accounts were called during the hours highlighted in blue. Subgroups of the nominated accounts were called during the hours highlighted in yellow.",IF(AND(OR($C$9=1,EventWindow="Combined"),$F$7=0),"Results for this combination is composed of different event windows. Subgroups of the nominated accounts were called during the hours highlighted in yellow.",""))</f>
        <v/>
      </c>
      <c r="E9" s="47"/>
      <c r="F9" s="47"/>
      <c r="G9" s="47"/>
      <c r="H9" s="47"/>
      <c r="I9" s="47"/>
      <c r="J9" s="47"/>
      <c r="K9" s="47"/>
      <c r="L9" s="47"/>
      <c r="M9" s="47"/>
      <c r="N9" s="17"/>
    </row>
    <row r="10" spans="1:15" ht="15" customHeight="1" x14ac:dyDescent="0.25">
      <c r="A10" s="5"/>
      <c r="B10" s="42" t="str">
        <f>IF(AND(EventWindow="",$C$8&gt;1),"Day has multiple event windows. Please make a selection.",IF(AND(EventWindow&lt;&gt;"",$C$8=1),"Please clear/reset Event Window selection.",""))</f>
        <v/>
      </c>
      <c r="C10" s="16"/>
      <c r="D10" s="47"/>
      <c r="E10" s="47"/>
      <c r="F10" s="47"/>
      <c r="G10" s="47"/>
      <c r="H10" s="47"/>
      <c r="I10" s="47"/>
      <c r="J10" s="47"/>
      <c r="K10" s="47"/>
      <c r="L10" s="47"/>
      <c r="M10" s="47"/>
      <c r="N10" s="17"/>
    </row>
    <row r="11" spans="1:15" ht="15" customHeight="1" thickBot="1" x14ac:dyDescent="0.3">
      <c r="A11" s="5"/>
      <c r="B11" s="43"/>
      <c r="D11" s="48" t="str">
        <f ca="1">IFERROR(IF(AVERAGEIFS(OFFSET(Data!$A:$A, 0, MATCH("redact", Data!$1:$1, 0)-1), Data!$A:$A,"Sum",Data!$C:$C,LCA,Data!$D:$D,Aggregator, Data!$H:$H, SASize, Data!$E:$E,Industry,Data!$F:$F,AutoDR,Data!$G:$G,DualDR,Data!$I:$I,Product,Data!$J:$J,Date, Data!$K:$K, $F$7, Data!$L:$L, $H$7,Data!$O:$O,IF(EventWindow="Combined",1,IF($C$8=1,$C$9,0)))=1,"Results are confidential for this combination.",""),"Unable to Display: There is no data available for this combination.")</f>
        <v>Results are confidential for this combination.</v>
      </c>
      <c r="E11" s="48"/>
      <c r="F11" s="48"/>
      <c r="G11" s="48"/>
      <c r="H11" s="48"/>
      <c r="I11" s="48"/>
      <c r="J11" s="48"/>
      <c r="K11" s="48"/>
      <c r="L11" s="48"/>
      <c r="M11" s="48"/>
    </row>
    <row r="12" spans="1:15" ht="24.75" customHeight="1" thickBot="1" x14ac:dyDescent="0.3">
      <c r="B12" s="44"/>
      <c r="D12" s="49" t="s">
        <v>64</v>
      </c>
      <c r="E12" s="45" t="str">
        <f>"Estimated Reference Load ("&amp;IF(ResultType="Aggregate Impact","MWh","kWh")&amp;"/hour)"</f>
        <v>Estimated Reference Load (kWh/hour)</v>
      </c>
      <c r="F12" s="45" t="str">
        <f>"Observed Event Day Load ("&amp;IF(ResultType="Aggregate Impact","MWh","kWh")&amp;"/hour)"</f>
        <v>Observed Event Day Load (kWh/hour)</v>
      </c>
      <c r="G12" s="45" t="str">
        <f>"Estimated Load Impact ("&amp;IF(ResultType="Aggregate Impact","MWh","kWh")&amp;"/hour)"</f>
        <v>Estimated Load Impact (kWh/hour)</v>
      </c>
      <c r="H12" s="45" t="s">
        <v>72</v>
      </c>
      <c r="I12" s="49" t="str">
        <f>"Uncertainty Adjusted Impact ("&amp;IF(ResultType="Aggregate Impact","MWh/hr)- Percentiles","kWh/hr)- Percentiles")</f>
        <v>Uncertainty Adjusted Impact (kWh/hr)- Percentiles</v>
      </c>
      <c r="J12" s="49"/>
      <c r="K12" s="49"/>
      <c r="L12" s="49"/>
      <c r="M12" s="49"/>
    </row>
    <row r="13" spans="1:15" ht="15" customHeight="1" thickBot="1" x14ac:dyDescent="0.3">
      <c r="A13" s="4" t="s">
        <v>52</v>
      </c>
      <c r="B13" s="6" t="s">
        <v>61</v>
      </c>
      <c r="D13" s="50"/>
      <c r="E13" s="46"/>
      <c r="F13" s="46"/>
      <c r="G13" s="46"/>
      <c r="H13" s="46"/>
      <c r="I13" s="50"/>
      <c r="J13" s="50"/>
      <c r="K13" s="50"/>
      <c r="L13" s="50"/>
      <c r="M13" s="50"/>
    </row>
    <row r="14" spans="1:15" ht="15" customHeight="1" thickBot="1" x14ac:dyDescent="0.25">
      <c r="A14" s="4" t="s">
        <v>54</v>
      </c>
      <c r="B14" s="6" t="s">
        <v>61</v>
      </c>
      <c r="C14" s="35"/>
      <c r="D14" s="50"/>
      <c r="E14" s="46"/>
      <c r="F14" s="46"/>
      <c r="G14" s="46"/>
      <c r="H14" s="46"/>
      <c r="I14" s="11" t="s">
        <v>65</v>
      </c>
      <c r="J14" s="11" t="s">
        <v>66</v>
      </c>
      <c r="K14" s="11" t="s">
        <v>67</v>
      </c>
      <c r="L14" s="11" t="s">
        <v>68</v>
      </c>
      <c r="M14" s="11" t="s">
        <v>69</v>
      </c>
      <c r="O14" s="2" t="s">
        <v>205</v>
      </c>
    </row>
    <row r="15" spans="1:15" ht="15" customHeight="1" thickBot="1" x14ac:dyDescent="0.3">
      <c r="A15" s="4" t="s">
        <v>53</v>
      </c>
      <c r="B15" s="6" t="s">
        <v>61</v>
      </c>
      <c r="D15" s="12">
        <v>1</v>
      </c>
      <c r="E15" s="13">
        <f ca="1">F15+G15</f>
        <v>0</v>
      </c>
      <c r="F15" s="13">
        <f ca="1">IFERROR(AVERAGEIFS(OFFSET(Data!$A:$A, 0, MATCH(F$3&amp;Table!$D15, Data!$1:$1, 0)-1), Data!$A:$A,"Sum",Data!$C:$C,LCA,Data!$D:$D,Aggregator, Data!$H:$H, SASize, Data!$E:$E,Industry,Data!$F:$F,AutoDR,Data!$G:$G,DualDR,Data!$I:$I,Product,Data!$J:$J,Date, Data!$K:$K, $F$7, Data!$L:$L, $H$7,Data!$O:$O,IF(EventWindow="Combined",1,IF($C$8=1,$C$9,0)))*IF(ResultType="Aggregate Impact",1/1000,1/$I$5), 0)</f>
        <v>0</v>
      </c>
      <c r="G15" s="13">
        <f ca="1">IFERROR(AVERAGEIFS(OFFSET(Data!$A:$A, 0, MATCH(G$3&amp;Table!$D15, Data!$1:$1, 0)-1), Data!$A:$A,"Sum",Data!$C:$C,LCA,Data!$D:$D,Aggregator, Data!$H:$H, SASize, Data!$E:$E,Industry,Data!$F:$F,AutoDR,Data!$G:$G,DualDR,Data!$I:$I,Product,Data!$J:$J,Date, Data!$K:$K, $F$7, Data!$L:$L, $H$7,Data!$O:$O,IF(EventWindow="Combined",1,IF($C$8=1,$C$9,0)))*IF(ResultType="Aggregate Impact",1/1000,1/$I$5), 0)</f>
        <v>0</v>
      </c>
      <c r="H15" s="13">
        <f ca="1">IFERROR(AVERAGEIFS(OFFSET(Data!$A:$A, 0, MATCH(H$3&amp;Table!$D15, Data!$1:$1, 0)-1), Data!$A:$A,"Sum",Data!$C:$C,LCA,Data!$D:$D,Aggregator, Data!$H:$H, SASize, Data!$E:$E,Industry,Data!$F:$F,AutoDR,Data!$G:$G,DualDR,Data!$I:$I,Product,Data!$J:$J,Date, Data!$K:$K, $F$7, Data!$L:$L, $H$7,Data!$O:$O,IF(EventWindow="Combined",1,IF($C$8=1,$C$9,0))), 0)</f>
        <v>69.681820000000002</v>
      </c>
      <c r="I15" s="13">
        <f t="shared" ref="I15:M24" ca="1" si="0">IFERROR($G15+(SQRT($O15)*IF(ResultType="Aggregate Impact",1/1000,1/$I$5)*_xlfn.NORM.S.INV(I$3/100)), 0)</f>
        <v>0</v>
      </c>
      <c r="J15" s="13">
        <f t="shared" ca="1" si="0"/>
        <v>0</v>
      </c>
      <c r="K15" s="13">
        <f t="shared" ca="1" si="0"/>
        <v>0</v>
      </c>
      <c r="L15" s="13">
        <f t="shared" ca="1" si="0"/>
        <v>0</v>
      </c>
      <c r="M15" s="13">
        <f t="shared" ca="1" si="0"/>
        <v>0</v>
      </c>
      <c r="O15" s="2">
        <f ca="1">IFERROR(AVERAGEIFS(OFFSET(Data!$A:$A, 0, MATCH(O$3&amp;Table!$D15, Data!$1:$1, 0)-1), Data!$A:$A,"Sum",Data!$C:$C,LCA,Data!$D:$D,Aggregator, Data!$H:$H, SASize, Data!$E:$E,Industry,Data!$F:$F,AutoDR,Data!$G:$G,DualDR,Data!$I:$I,Product,Data!$J:$J,Date, Data!$K:$K, $F$7, Data!$L:$L, $H$7,Data!$O:$O,IF(EventWindow="Combined",1,IF($C$8=1,$C$9,0))), 0)</f>
        <v>0</v>
      </c>
    </row>
    <row r="16" spans="1:15" ht="15" customHeight="1" thickBot="1" x14ac:dyDescent="0.3">
      <c r="A16" s="4" t="s">
        <v>57</v>
      </c>
      <c r="B16" s="6" t="s">
        <v>61</v>
      </c>
      <c r="D16" s="12">
        <v>2</v>
      </c>
      <c r="E16" s="13">
        <f t="shared" ref="E16:E38" ca="1" si="1">F16+G16</f>
        <v>0</v>
      </c>
      <c r="F16" s="13">
        <f ca="1">IFERROR(AVERAGEIFS(OFFSET(Data!$A:$A, 0, MATCH(F$3&amp;Table!$D16, Data!$1:$1, 0)-1), Data!$A:$A,"Sum",Data!$C:$C,LCA,Data!$D:$D,Aggregator, Data!$H:$H, SASize, Data!$E:$E,Industry,Data!$F:$F,AutoDR,Data!$G:$G,DualDR,Data!$I:$I,Product,Data!$J:$J,Date, Data!$K:$K, $F$7, Data!$L:$L, $H$7,Data!$O:$O,IF(EventWindow="Combined",1,IF($C$8=1,$C$9,0)))*IF(ResultType="Aggregate Impact",1/1000,1/$I$5), 0)</f>
        <v>0</v>
      </c>
      <c r="G16" s="13">
        <f ca="1">IFERROR(AVERAGEIFS(OFFSET(Data!$A:$A, 0, MATCH(G$3&amp;Table!$D16, Data!$1:$1, 0)-1), Data!$A:$A,"Sum",Data!$C:$C,LCA,Data!$D:$D,Aggregator, Data!$H:$H, SASize, Data!$E:$E,Industry,Data!$F:$F,AutoDR,Data!$G:$G,DualDR,Data!$I:$I,Product,Data!$J:$J,Date, Data!$K:$K, $F$7, Data!$L:$L, $H$7,Data!$O:$O,IF(EventWindow="Combined",1,IF($C$8=1,$C$9,0)))*IF(ResultType="Aggregate Impact",1/1000,1/$I$5), 0)</f>
        <v>0</v>
      </c>
      <c r="H16" s="13">
        <f ca="1">IFERROR(AVERAGEIFS(OFFSET(Data!$A:$A, 0, MATCH(H$3&amp;Table!$D16, Data!$1:$1, 0)-1), Data!$A:$A,"Sum",Data!$C:$C,LCA,Data!$D:$D,Aggregator, Data!$H:$H, SASize, Data!$E:$E,Industry,Data!$F:$F,AutoDR,Data!$G:$G,DualDR,Data!$I:$I,Product,Data!$J:$J,Date, Data!$K:$K, $F$7, Data!$L:$L, $H$7,Data!$O:$O,IF(EventWindow="Combined",1,IF($C$8=1,$C$9,0))), 0)</f>
        <v>65.909090000000006</v>
      </c>
      <c r="I16" s="13">
        <f t="shared" ca="1" si="0"/>
        <v>0</v>
      </c>
      <c r="J16" s="13">
        <f t="shared" ca="1" si="0"/>
        <v>0</v>
      </c>
      <c r="K16" s="13">
        <f t="shared" ca="1" si="0"/>
        <v>0</v>
      </c>
      <c r="L16" s="13">
        <f t="shared" ca="1" si="0"/>
        <v>0</v>
      </c>
      <c r="M16" s="13">
        <f t="shared" ca="1" si="0"/>
        <v>0</v>
      </c>
      <c r="O16" s="2">
        <f ca="1">IFERROR(AVERAGEIFS(OFFSET(Data!$A:$A, 0, MATCH(O$3&amp;Table!$D16, Data!$1:$1, 0)-1), Data!$A:$A,"Sum",Data!$C:$C,LCA,Data!$D:$D,Aggregator, Data!$H:$H, SASize, Data!$E:$E,Industry,Data!$F:$F,AutoDR,Data!$G:$G,DualDR,Data!$I:$I,Product,Data!$J:$J,Date, Data!$K:$K, $F$7, Data!$L:$L, $H$7,Data!$O:$O,IF(EventWindow="Combined",1,IF($C$8=1,$C$9,0))), 0)</f>
        <v>0</v>
      </c>
    </row>
    <row r="17" spans="1:15" ht="15" customHeight="1" thickBot="1" x14ac:dyDescent="0.3">
      <c r="A17" s="4" t="s">
        <v>58</v>
      </c>
      <c r="B17" s="6" t="s">
        <v>61</v>
      </c>
      <c r="D17" s="12">
        <v>3</v>
      </c>
      <c r="E17" s="13">
        <f t="shared" ca="1" si="1"/>
        <v>0</v>
      </c>
      <c r="F17" s="13">
        <f ca="1">IFERROR(AVERAGEIFS(OFFSET(Data!$A:$A, 0, MATCH(F$3&amp;Table!$D17, Data!$1:$1, 0)-1), Data!$A:$A,"Sum",Data!$C:$C,LCA,Data!$D:$D,Aggregator, Data!$H:$H, SASize, Data!$E:$E,Industry,Data!$F:$F,AutoDR,Data!$G:$G,DualDR,Data!$I:$I,Product,Data!$J:$J,Date, Data!$K:$K, $F$7, Data!$L:$L, $H$7,Data!$O:$O,IF(EventWindow="Combined",1,IF($C$8=1,$C$9,0)))*IF(ResultType="Aggregate Impact",1/1000,1/$I$5), 0)</f>
        <v>0</v>
      </c>
      <c r="G17" s="13">
        <f ca="1">IFERROR(AVERAGEIFS(OFFSET(Data!$A:$A, 0, MATCH(G$3&amp;Table!$D17, Data!$1:$1, 0)-1), Data!$A:$A,"Sum",Data!$C:$C,LCA,Data!$D:$D,Aggregator, Data!$H:$H, SASize, Data!$E:$E,Industry,Data!$F:$F,AutoDR,Data!$G:$G,DualDR,Data!$I:$I,Product,Data!$J:$J,Date, Data!$K:$K, $F$7, Data!$L:$L, $H$7,Data!$O:$O,IF(EventWindow="Combined",1,IF($C$8=1,$C$9,0)))*IF(ResultType="Aggregate Impact",1/1000,1/$I$5), 0)</f>
        <v>0</v>
      </c>
      <c r="H17" s="13">
        <f ca="1">IFERROR(AVERAGEIFS(OFFSET(Data!$A:$A, 0, MATCH(H$3&amp;Table!$D17, Data!$1:$1, 0)-1), Data!$A:$A,"Sum",Data!$C:$C,LCA,Data!$D:$D,Aggregator, Data!$H:$H, SASize, Data!$E:$E,Industry,Data!$F:$F,AutoDR,Data!$G:$G,DualDR,Data!$I:$I,Product,Data!$J:$J,Date, Data!$K:$K, $F$7, Data!$L:$L, $H$7,Data!$O:$O,IF(EventWindow="Combined",1,IF($C$8=1,$C$9,0))), 0)</f>
        <v>64.454539999999994</v>
      </c>
      <c r="I17" s="13">
        <f t="shared" ca="1" si="0"/>
        <v>0</v>
      </c>
      <c r="J17" s="13">
        <f t="shared" ca="1" si="0"/>
        <v>0</v>
      </c>
      <c r="K17" s="13">
        <f t="shared" ca="1" si="0"/>
        <v>0</v>
      </c>
      <c r="L17" s="13">
        <f t="shared" ca="1" si="0"/>
        <v>0</v>
      </c>
      <c r="M17" s="13">
        <f t="shared" ca="1" si="0"/>
        <v>0</v>
      </c>
      <c r="O17" s="2">
        <f ca="1">IFERROR(AVERAGEIFS(OFFSET(Data!$A:$A, 0, MATCH(O$3&amp;Table!$D17, Data!$1:$1, 0)-1), Data!$A:$A,"Sum",Data!$C:$C,LCA,Data!$D:$D,Aggregator, Data!$H:$H, SASize, Data!$E:$E,Industry,Data!$F:$F,AutoDR,Data!$G:$G,DualDR,Data!$I:$I,Product,Data!$J:$J,Date, Data!$K:$K, $F$7, Data!$L:$L, $H$7,Data!$O:$O,IF(EventWindow="Combined",1,IF($C$8=1,$C$9,0))), 0)</f>
        <v>0</v>
      </c>
    </row>
    <row r="18" spans="1:15" ht="15" customHeight="1" thickBot="1" x14ac:dyDescent="0.3">
      <c r="A18" s="4" t="s">
        <v>59</v>
      </c>
      <c r="B18" s="6" t="s">
        <v>61</v>
      </c>
      <c r="D18" s="12">
        <v>4</v>
      </c>
      <c r="E18" s="13">
        <f t="shared" ca="1" si="1"/>
        <v>0</v>
      </c>
      <c r="F18" s="13">
        <f ca="1">IFERROR(AVERAGEIFS(OFFSET(Data!$A:$A, 0, MATCH(F$3&amp;Table!$D18, Data!$1:$1, 0)-1), Data!$A:$A,"Sum",Data!$C:$C,LCA,Data!$D:$D,Aggregator, Data!$H:$H, SASize, Data!$E:$E,Industry,Data!$F:$F,AutoDR,Data!$G:$G,DualDR,Data!$I:$I,Product,Data!$J:$J,Date, Data!$K:$K, $F$7, Data!$L:$L, $H$7,Data!$O:$O,IF(EventWindow="Combined",1,IF($C$8=1,$C$9,0)))*IF(ResultType="Aggregate Impact",1/1000,1/$I$5), 0)</f>
        <v>0</v>
      </c>
      <c r="G18" s="13">
        <f ca="1">IFERROR(AVERAGEIFS(OFFSET(Data!$A:$A, 0, MATCH(G$3&amp;Table!$D18, Data!$1:$1, 0)-1), Data!$A:$A,"Sum",Data!$C:$C,LCA,Data!$D:$D,Aggregator, Data!$H:$H, SASize, Data!$E:$E,Industry,Data!$F:$F,AutoDR,Data!$G:$G,DualDR,Data!$I:$I,Product,Data!$J:$J,Date, Data!$K:$K, $F$7, Data!$L:$L, $H$7,Data!$O:$O,IF(EventWindow="Combined",1,IF($C$8=1,$C$9,0)))*IF(ResultType="Aggregate Impact",1/1000,1/$I$5), 0)</f>
        <v>0</v>
      </c>
      <c r="H18" s="13">
        <f ca="1">IFERROR(AVERAGEIFS(OFFSET(Data!$A:$A, 0, MATCH(H$3&amp;Table!$D18, Data!$1:$1, 0)-1), Data!$A:$A,"Sum",Data!$C:$C,LCA,Data!$D:$D,Aggregator, Data!$H:$H, SASize, Data!$E:$E,Industry,Data!$F:$F,AutoDR,Data!$G:$G,DualDR,Data!$I:$I,Product,Data!$J:$J,Date, Data!$K:$K, $F$7, Data!$L:$L, $H$7,Data!$O:$O,IF(EventWindow="Combined",1,IF($C$8=1,$C$9,0))), 0)</f>
        <v>63.113639999999997</v>
      </c>
      <c r="I18" s="13">
        <f t="shared" ca="1" si="0"/>
        <v>0</v>
      </c>
      <c r="J18" s="13">
        <f t="shared" ca="1" si="0"/>
        <v>0</v>
      </c>
      <c r="K18" s="13">
        <f t="shared" ca="1" si="0"/>
        <v>0</v>
      </c>
      <c r="L18" s="13">
        <f t="shared" ca="1" si="0"/>
        <v>0</v>
      </c>
      <c r="M18" s="13">
        <f t="shared" ca="1" si="0"/>
        <v>0</v>
      </c>
      <c r="O18" s="2">
        <f ca="1">IFERROR(AVERAGEIFS(OFFSET(Data!$A:$A, 0, MATCH(O$3&amp;Table!$D18, Data!$1:$1, 0)-1), Data!$A:$A,"Sum",Data!$C:$C,LCA,Data!$D:$D,Aggregator, Data!$H:$H, SASize, Data!$E:$E,Industry,Data!$F:$F,AutoDR,Data!$G:$G,DualDR,Data!$I:$I,Product,Data!$J:$J,Date, Data!$K:$K, $F$7, Data!$L:$L, $H$7,Data!$O:$O,IF(EventWindow="Combined",1,IF($C$8=1,$C$9,0))), 0)</f>
        <v>0</v>
      </c>
    </row>
    <row r="19" spans="1:15" ht="15" customHeight="1" x14ac:dyDescent="0.25">
      <c r="D19" s="12">
        <v>5</v>
      </c>
      <c r="E19" s="13">
        <f t="shared" ca="1" si="1"/>
        <v>0</v>
      </c>
      <c r="F19" s="13">
        <f ca="1">IFERROR(AVERAGEIFS(OFFSET(Data!$A:$A, 0, MATCH(F$3&amp;Table!$D19, Data!$1:$1, 0)-1), Data!$A:$A,"Sum",Data!$C:$C,LCA,Data!$D:$D,Aggregator, Data!$H:$H, SASize, Data!$E:$E,Industry,Data!$F:$F,AutoDR,Data!$G:$G,DualDR,Data!$I:$I,Product,Data!$J:$J,Date, Data!$K:$K, $F$7, Data!$L:$L, $H$7,Data!$O:$O,IF(EventWindow="Combined",1,IF($C$8=1,$C$9,0)))*IF(ResultType="Aggregate Impact",1/1000,1/$I$5), 0)</f>
        <v>0</v>
      </c>
      <c r="G19" s="13">
        <f ca="1">IFERROR(AVERAGEIFS(OFFSET(Data!$A:$A, 0, MATCH(G$3&amp;Table!$D19, Data!$1:$1, 0)-1), Data!$A:$A,"Sum",Data!$C:$C,LCA,Data!$D:$D,Aggregator, Data!$H:$H, SASize, Data!$E:$E,Industry,Data!$F:$F,AutoDR,Data!$G:$G,DualDR,Data!$I:$I,Product,Data!$J:$J,Date, Data!$K:$K, $F$7, Data!$L:$L, $H$7,Data!$O:$O,IF(EventWindow="Combined",1,IF($C$8=1,$C$9,0)))*IF(ResultType="Aggregate Impact",1/1000,1/$I$5), 0)</f>
        <v>0</v>
      </c>
      <c r="H19" s="13">
        <f ca="1">IFERROR(AVERAGEIFS(OFFSET(Data!$A:$A, 0, MATCH(H$3&amp;Table!$D19, Data!$1:$1, 0)-1), Data!$A:$A,"Sum",Data!$C:$C,LCA,Data!$D:$D,Aggregator, Data!$H:$H, SASize, Data!$E:$E,Industry,Data!$F:$F,AutoDR,Data!$G:$G,DualDR,Data!$I:$I,Product,Data!$J:$J,Date, Data!$K:$K, $F$7, Data!$L:$L, $H$7,Data!$O:$O,IF(EventWindow="Combined",1,IF($C$8=1,$C$9,0))), 0)</f>
        <v>62.5</v>
      </c>
      <c r="I19" s="13">
        <f t="shared" ca="1" si="0"/>
        <v>0</v>
      </c>
      <c r="J19" s="13">
        <f t="shared" ca="1" si="0"/>
        <v>0</v>
      </c>
      <c r="K19" s="13">
        <f t="shared" ca="1" si="0"/>
        <v>0</v>
      </c>
      <c r="L19" s="13">
        <f t="shared" ca="1" si="0"/>
        <v>0</v>
      </c>
      <c r="M19" s="13">
        <f t="shared" ca="1" si="0"/>
        <v>0</v>
      </c>
      <c r="O19" s="2">
        <f ca="1">IFERROR(AVERAGEIFS(OFFSET(Data!$A:$A, 0, MATCH(O$3&amp;Table!$D19, Data!$1:$1, 0)-1), Data!$A:$A,"Sum",Data!$C:$C,LCA,Data!$D:$D,Aggregator, Data!$H:$H, SASize, Data!$E:$E,Industry,Data!$F:$F,AutoDR,Data!$G:$G,DualDR,Data!$I:$I,Product,Data!$J:$J,Date, Data!$K:$K, $F$7, Data!$L:$L, $H$7,Data!$O:$O,IF(EventWindow="Combined",1,IF($C$8=1,$C$9,0))), 0)</f>
        <v>0</v>
      </c>
    </row>
    <row r="20" spans="1:15" ht="15" customHeight="1" x14ac:dyDescent="0.25">
      <c r="D20" s="12">
        <v>6</v>
      </c>
      <c r="E20" s="13">
        <f t="shared" ca="1" si="1"/>
        <v>0</v>
      </c>
      <c r="F20" s="13">
        <f ca="1">IFERROR(AVERAGEIFS(OFFSET(Data!$A:$A, 0, MATCH(F$3&amp;Table!$D20, Data!$1:$1, 0)-1), Data!$A:$A,"Sum",Data!$C:$C,LCA,Data!$D:$D,Aggregator, Data!$H:$H, SASize, Data!$E:$E,Industry,Data!$F:$F,AutoDR,Data!$G:$G,DualDR,Data!$I:$I,Product,Data!$J:$J,Date, Data!$K:$K, $F$7, Data!$L:$L, $H$7,Data!$O:$O,IF(EventWindow="Combined",1,IF($C$8=1,$C$9,0)))*IF(ResultType="Aggregate Impact",1/1000,1/$I$5), 0)</f>
        <v>0</v>
      </c>
      <c r="G20" s="13">
        <f ca="1">IFERROR(AVERAGEIFS(OFFSET(Data!$A:$A, 0, MATCH(G$3&amp;Table!$D20, Data!$1:$1, 0)-1), Data!$A:$A,"Sum",Data!$C:$C,LCA,Data!$D:$D,Aggregator, Data!$H:$H, SASize, Data!$E:$E,Industry,Data!$F:$F,AutoDR,Data!$G:$G,DualDR,Data!$I:$I,Product,Data!$J:$J,Date, Data!$K:$K, $F$7, Data!$L:$L, $H$7,Data!$O:$O,IF(EventWindow="Combined",1,IF($C$8=1,$C$9,0)))*IF(ResultType="Aggregate Impact",1/1000,1/$I$5), 0)</f>
        <v>0</v>
      </c>
      <c r="H20" s="13">
        <f ca="1">IFERROR(AVERAGEIFS(OFFSET(Data!$A:$A, 0, MATCH(H$3&amp;Table!$D20, Data!$1:$1, 0)-1), Data!$A:$A,"Sum",Data!$C:$C,LCA,Data!$D:$D,Aggregator, Data!$H:$H, SASize, Data!$E:$E,Industry,Data!$F:$F,AutoDR,Data!$G:$G,DualDR,Data!$I:$I,Product,Data!$J:$J,Date, Data!$K:$K, $F$7, Data!$L:$L, $H$7,Data!$O:$O,IF(EventWindow="Combined",1,IF($C$8=1,$C$9,0))), 0)</f>
        <v>61.818179999999998</v>
      </c>
      <c r="I20" s="13">
        <f t="shared" ca="1" si="0"/>
        <v>0</v>
      </c>
      <c r="J20" s="13">
        <f t="shared" ca="1" si="0"/>
        <v>0</v>
      </c>
      <c r="K20" s="13">
        <f t="shared" ca="1" si="0"/>
        <v>0</v>
      </c>
      <c r="L20" s="13">
        <f t="shared" ca="1" si="0"/>
        <v>0</v>
      </c>
      <c r="M20" s="13">
        <f t="shared" ca="1" si="0"/>
        <v>0</v>
      </c>
      <c r="O20" s="2">
        <f ca="1">IFERROR(AVERAGEIFS(OFFSET(Data!$A:$A, 0, MATCH(O$3&amp;Table!$D20, Data!$1:$1, 0)-1), Data!$A:$A,"Sum",Data!$C:$C,LCA,Data!$D:$D,Aggregator, Data!$H:$H, SASize, Data!$E:$E,Industry,Data!$F:$F,AutoDR,Data!$G:$G,DualDR,Data!$I:$I,Product,Data!$J:$J,Date, Data!$K:$K, $F$7, Data!$L:$L, $H$7,Data!$O:$O,IF(EventWindow="Combined",1,IF($C$8=1,$C$9,0))), 0)</f>
        <v>0</v>
      </c>
    </row>
    <row r="21" spans="1:15" ht="15" customHeight="1" x14ac:dyDescent="0.25">
      <c r="D21" s="12">
        <v>7</v>
      </c>
      <c r="E21" s="13">
        <f t="shared" ca="1" si="1"/>
        <v>0</v>
      </c>
      <c r="F21" s="13">
        <f ca="1">IFERROR(AVERAGEIFS(OFFSET(Data!$A:$A, 0, MATCH(F$3&amp;Table!$D21, Data!$1:$1, 0)-1), Data!$A:$A,"Sum",Data!$C:$C,LCA,Data!$D:$D,Aggregator, Data!$H:$H, SASize, Data!$E:$E,Industry,Data!$F:$F,AutoDR,Data!$G:$G,DualDR,Data!$I:$I,Product,Data!$J:$J,Date, Data!$K:$K, $F$7, Data!$L:$L, $H$7,Data!$O:$O,IF(EventWindow="Combined",1,IF($C$8=1,$C$9,0)))*IF(ResultType="Aggregate Impact",1/1000,1/$I$5), 0)</f>
        <v>0</v>
      </c>
      <c r="G21" s="13">
        <f ca="1">IFERROR(AVERAGEIFS(OFFSET(Data!$A:$A, 0, MATCH(G$3&amp;Table!$D21, Data!$1:$1, 0)-1), Data!$A:$A,"Sum",Data!$C:$C,LCA,Data!$D:$D,Aggregator, Data!$H:$H, SASize, Data!$E:$E,Industry,Data!$F:$F,AutoDR,Data!$G:$G,DualDR,Data!$I:$I,Product,Data!$J:$J,Date, Data!$K:$K, $F$7, Data!$L:$L, $H$7,Data!$O:$O,IF(EventWindow="Combined",1,IF($C$8=1,$C$9,0)))*IF(ResultType="Aggregate Impact",1/1000,1/$I$5), 0)</f>
        <v>0</v>
      </c>
      <c r="H21" s="13">
        <f ca="1">IFERROR(AVERAGEIFS(OFFSET(Data!$A:$A, 0, MATCH(H$3&amp;Table!$D21, Data!$1:$1, 0)-1), Data!$A:$A,"Sum",Data!$C:$C,LCA,Data!$D:$D,Aggregator, Data!$H:$H, SASize, Data!$E:$E,Industry,Data!$F:$F,AutoDR,Data!$G:$G,DualDR,Data!$I:$I,Product,Data!$J:$J,Date, Data!$K:$K, $F$7, Data!$L:$L, $H$7,Data!$O:$O,IF(EventWindow="Combined",1,IF($C$8=1,$C$9,0))), 0)</f>
        <v>61.545459999999999</v>
      </c>
      <c r="I21" s="13">
        <f t="shared" ca="1" si="0"/>
        <v>0</v>
      </c>
      <c r="J21" s="13">
        <f t="shared" ca="1" si="0"/>
        <v>0</v>
      </c>
      <c r="K21" s="13">
        <f t="shared" ca="1" si="0"/>
        <v>0</v>
      </c>
      <c r="L21" s="13">
        <f t="shared" ca="1" si="0"/>
        <v>0</v>
      </c>
      <c r="M21" s="13">
        <f t="shared" ca="1" si="0"/>
        <v>0</v>
      </c>
      <c r="O21" s="2">
        <f ca="1">IFERROR(AVERAGEIFS(OFFSET(Data!$A:$A, 0, MATCH(O$3&amp;Table!$D21, Data!$1:$1, 0)-1), Data!$A:$A,"Sum",Data!$C:$C,LCA,Data!$D:$D,Aggregator, Data!$H:$H, SASize, Data!$E:$E,Industry,Data!$F:$F,AutoDR,Data!$G:$G,DualDR,Data!$I:$I,Product,Data!$J:$J,Date, Data!$K:$K, $F$7, Data!$L:$L, $H$7,Data!$O:$O,IF(EventWindow="Combined",1,IF($C$8=1,$C$9,0))), 0)</f>
        <v>0</v>
      </c>
    </row>
    <row r="22" spans="1:15" ht="15" customHeight="1" x14ac:dyDescent="0.25">
      <c r="D22" s="12">
        <v>8</v>
      </c>
      <c r="E22" s="13">
        <f t="shared" ca="1" si="1"/>
        <v>0</v>
      </c>
      <c r="F22" s="13">
        <f ca="1">IFERROR(AVERAGEIFS(OFFSET(Data!$A:$A, 0, MATCH(F$3&amp;Table!$D22, Data!$1:$1, 0)-1), Data!$A:$A,"Sum",Data!$C:$C,LCA,Data!$D:$D,Aggregator, Data!$H:$H, SASize, Data!$E:$E,Industry,Data!$F:$F,AutoDR,Data!$G:$G,DualDR,Data!$I:$I,Product,Data!$J:$J,Date, Data!$K:$K, $F$7, Data!$L:$L, $H$7,Data!$O:$O,IF(EventWindow="Combined",1,IF($C$8=1,$C$9,0)))*IF(ResultType="Aggregate Impact",1/1000,1/$I$5), 0)</f>
        <v>0</v>
      </c>
      <c r="G22" s="13">
        <f ca="1">IFERROR(AVERAGEIFS(OFFSET(Data!$A:$A, 0, MATCH(G$3&amp;Table!$D22, Data!$1:$1, 0)-1), Data!$A:$A,"Sum",Data!$C:$C,LCA,Data!$D:$D,Aggregator, Data!$H:$H, SASize, Data!$E:$E,Industry,Data!$F:$F,AutoDR,Data!$G:$G,DualDR,Data!$I:$I,Product,Data!$J:$J,Date, Data!$K:$K, $F$7, Data!$L:$L, $H$7,Data!$O:$O,IF(EventWindow="Combined",1,IF($C$8=1,$C$9,0)))*IF(ResultType="Aggregate Impact",1/1000,1/$I$5), 0)</f>
        <v>0</v>
      </c>
      <c r="H22" s="13">
        <f ca="1">IFERROR(AVERAGEIFS(OFFSET(Data!$A:$A, 0, MATCH(H$3&amp;Table!$D22, Data!$1:$1, 0)-1), Data!$A:$A,"Sum",Data!$C:$C,LCA,Data!$D:$D,Aggregator, Data!$H:$H, SASize, Data!$E:$E,Industry,Data!$F:$F,AutoDR,Data!$G:$G,DualDR,Data!$I:$I,Product,Data!$J:$J,Date, Data!$K:$K, $F$7, Data!$L:$L, $H$7,Data!$O:$O,IF(EventWindow="Combined",1,IF($C$8=1,$C$9,0))), 0)</f>
        <v>61.522730000000003</v>
      </c>
      <c r="I22" s="13">
        <f t="shared" ca="1" si="0"/>
        <v>0</v>
      </c>
      <c r="J22" s="13">
        <f t="shared" ca="1" si="0"/>
        <v>0</v>
      </c>
      <c r="K22" s="13">
        <f t="shared" ca="1" si="0"/>
        <v>0</v>
      </c>
      <c r="L22" s="13">
        <f t="shared" ca="1" si="0"/>
        <v>0</v>
      </c>
      <c r="M22" s="13">
        <f t="shared" ca="1" si="0"/>
        <v>0</v>
      </c>
      <c r="O22" s="2">
        <f ca="1">IFERROR(AVERAGEIFS(OFFSET(Data!$A:$A, 0, MATCH(O$3&amp;Table!$D22, Data!$1:$1, 0)-1), Data!$A:$A,"Sum",Data!$C:$C,LCA,Data!$D:$D,Aggregator, Data!$H:$H, SASize, Data!$E:$E,Industry,Data!$F:$F,AutoDR,Data!$G:$G,DualDR,Data!$I:$I,Product,Data!$J:$J,Date, Data!$K:$K, $F$7, Data!$L:$L, $H$7,Data!$O:$O,IF(EventWindow="Combined",1,IF($C$8=1,$C$9,0))), 0)</f>
        <v>0</v>
      </c>
    </row>
    <row r="23" spans="1:15" ht="15" customHeight="1" x14ac:dyDescent="0.25">
      <c r="D23" s="12">
        <v>9</v>
      </c>
      <c r="E23" s="13">
        <f t="shared" ca="1" si="1"/>
        <v>0</v>
      </c>
      <c r="F23" s="13">
        <f ca="1">IFERROR(AVERAGEIFS(OFFSET(Data!$A:$A, 0, MATCH(F$3&amp;Table!$D23, Data!$1:$1, 0)-1), Data!$A:$A,"Sum",Data!$C:$C,LCA,Data!$D:$D,Aggregator, Data!$H:$H, SASize, Data!$E:$E,Industry,Data!$F:$F,AutoDR,Data!$G:$G,DualDR,Data!$I:$I,Product,Data!$J:$J,Date, Data!$K:$K, $F$7, Data!$L:$L, $H$7,Data!$O:$O,IF(EventWindow="Combined",1,IF($C$8=1,$C$9,0)))*IF(ResultType="Aggregate Impact",1/1000,1/$I$5), 0)</f>
        <v>0</v>
      </c>
      <c r="G23" s="13">
        <f ca="1">IFERROR(AVERAGEIFS(OFFSET(Data!$A:$A, 0, MATCH(G$3&amp;Table!$D23, Data!$1:$1, 0)-1), Data!$A:$A,"Sum",Data!$C:$C,LCA,Data!$D:$D,Aggregator, Data!$H:$H, SASize, Data!$E:$E,Industry,Data!$F:$F,AutoDR,Data!$G:$G,DualDR,Data!$I:$I,Product,Data!$J:$J,Date, Data!$K:$K, $F$7, Data!$L:$L, $H$7,Data!$O:$O,IF(EventWindow="Combined",1,IF($C$8=1,$C$9,0)))*IF(ResultType="Aggregate Impact",1/1000,1/$I$5), 0)</f>
        <v>0</v>
      </c>
      <c r="H23" s="13">
        <f ca="1">IFERROR(AVERAGEIFS(OFFSET(Data!$A:$A, 0, MATCH(H$3&amp;Table!$D23, Data!$1:$1, 0)-1), Data!$A:$A,"Sum",Data!$C:$C,LCA,Data!$D:$D,Aggregator, Data!$H:$H, SASize, Data!$E:$E,Industry,Data!$F:$F,AutoDR,Data!$G:$G,DualDR,Data!$I:$I,Product,Data!$J:$J,Date, Data!$K:$K, $F$7, Data!$L:$L, $H$7,Data!$O:$O,IF(EventWindow="Combined",1,IF($C$8=1,$C$9,0))), 0)</f>
        <v>65.045460000000006</v>
      </c>
      <c r="I23" s="13">
        <f t="shared" ca="1" si="0"/>
        <v>0</v>
      </c>
      <c r="J23" s="13">
        <f t="shared" ca="1" si="0"/>
        <v>0</v>
      </c>
      <c r="K23" s="13">
        <f t="shared" ca="1" si="0"/>
        <v>0</v>
      </c>
      <c r="L23" s="13">
        <f t="shared" ca="1" si="0"/>
        <v>0</v>
      </c>
      <c r="M23" s="13">
        <f t="shared" ca="1" si="0"/>
        <v>0</v>
      </c>
      <c r="O23" s="2">
        <f ca="1">IFERROR(AVERAGEIFS(OFFSET(Data!$A:$A, 0, MATCH(O$3&amp;Table!$D23, Data!$1:$1, 0)-1), Data!$A:$A,"Sum",Data!$C:$C,LCA,Data!$D:$D,Aggregator, Data!$H:$H, SASize, Data!$E:$E,Industry,Data!$F:$F,AutoDR,Data!$G:$G,DualDR,Data!$I:$I,Product,Data!$J:$J,Date, Data!$K:$K, $F$7, Data!$L:$L, $H$7,Data!$O:$O,IF(EventWindow="Combined",1,IF($C$8=1,$C$9,0))), 0)</f>
        <v>0</v>
      </c>
    </row>
    <row r="24" spans="1:15" ht="15" customHeight="1" x14ac:dyDescent="0.25">
      <c r="D24" s="12">
        <v>10</v>
      </c>
      <c r="E24" s="13">
        <f t="shared" ca="1" si="1"/>
        <v>0</v>
      </c>
      <c r="F24" s="13">
        <f ca="1">IFERROR(AVERAGEIFS(OFFSET(Data!$A:$A, 0, MATCH(F$3&amp;Table!$D24, Data!$1:$1, 0)-1), Data!$A:$A,"Sum",Data!$C:$C,LCA,Data!$D:$D,Aggregator, Data!$H:$H, SASize, Data!$E:$E,Industry,Data!$F:$F,AutoDR,Data!$G:$G,DualDR,Data!$I:$I,Product,Data!$J:$J,Date, Data!$K:$K, $F$7, Data!$L:$L, $H$7,Data!$O:$O,IF(EventWindow="Combined",1,IF($C$8=1,$C$9,0)))*IF(ResultType="Aggregate Impact",1/1000,1/$I$5), 0)</f>
        <v>0</v>
      </c>
      <c r="G24" s="13">
        <f ca="1">IFERROR(AVERAGEIFS(OFFSET(Data!$A:$A, 0, MATCH(G$3&amp;Table!$D24, Data!$1:$1, 0)-1), Data!$A:$A,"Sum",Data!$C:$C,LCA,Data!$D:$D,Aggregator, Data!$H:$H, SASize, Data!$E:$E,Industry,Data!$F:$F,AutoDR,Data!$G:$G,DualDR,Data!$I:$I,Product,Data!$J:$J,Date, Data!$K:$K, $F$7, Data!$L:$L, $H$7,Data!$O:$O,IF(EventWindow="Combined",1,IF($C$8=1,$C$9,0)))*IF(ResultType="Aggregate Impact",1/1000,1/$I$5), 0)</f>
        <v>0</v>
      </c>
      <c r="H24" s="13">
        <f ca="1">IFERROR(AVERAGEIFS(OFFSET(Data!$A:$A, 0, MATCH(H$3&amp;Table!$D24, Data!$1:$1, 0)-1), Data!$A:$A,"Sum",Data!$C:$C,LCA,Data!$D:$D,Aggregator, Data!$H:$H, SASize, Data!$E:$E,Industry,Data!$F:$F,AutoDR,Data!$G:$G,DualDR,Data!$I:$I,Product,Data!$J:$J,Date, Data!$K:$K, $F$7, Data!$L:$L, $H$7,Data!$O:$O,IF(EventWindow="Combined",1,IF($C$8=1,$C$9,0))), 0)</f>
        <v>72.181820000000002</v>
      </c>
      <c r="I24" s="13">
        <f t="shared" ca="1" si="0"/>
        <v>0</v>
      </c>
      <c r="J24" s="13">
        <f t="shared" ca="1" si="0"/>
        <v>0</v>
      </c>
      <c r="K24" s="13">
        <f t="shared" ca="1" si="0"/>
        <v>0</v>
      </c>
      <c r="L24" s="13">
        <f t="shared" ca="1" si="0"/>
        <v>0</v>
      </c>
      <c r="M24" s="13">
        <f t="shared" ca="1" si="0"/>
        <v>0</v>
      </c>
      <c r="O24" s="2">
        <f ca="1">IFERROR(AVERAGEIFS(OFFSET(Data!$A:$A, 0, MATCH(O$3&amp;Table!$D24, Data!$1:$1, 0)-1), Data!$A:$A,"Sum",Data!$C:$C,LCA,Data!$D:$D,Aggregator, Data!$H:$H, SASize, Data!$E:$E,Industry,Data!$F:$F,AutoDR,Data!$G:$G,DualDR,Data!$I:$I,Product,Data!$J:$J,Date, Data!$K:$K, $F$7, Data!$L:$L, $H$7,Data!$O:$O,IF(EventWindow="Combined",1,IF($C$8=1,$C$9,0))), 0)</f>
        <v>0</v>
      </c>
    </row>
    <row r="25" spans="1:15" ht="15" customHeight="1" x14ac:dyDescent="0.25">
      <c r="D25" s="12">
        <v>11</v>
      </c>
      <c r="E25" s="13">
        <f t="shared" ca="1" si="1"/>
        <v>0</v>
      </c>
      <c r="F25" s="13">
        <f ca="1">IFERROR(AVERAGEIFS(OFFSET(Data!$A:$A, 0, MATCH(F$3&amp;Table!$D25, Data!$1:$1, 0)-1), Data!$A:$A,"Sum",Data!$C:$C,LCA,Data!$D:$D,Aggregator, Data!$H:$H, SASize, Data!$E:$E,Industry,Data!$F:$F,AutoDR,Data!$G:$G,DualDR,Data!$I:$I,Product,Data!$J:$J,Date, Data!$K:$K, $F$7, Data!$L:$L, $H$7,Data!$O:$O,IF(EventWindow="Combined",1,IF($C$8=1,$C$9,0)))*IF(ResultType="Aggregate Impact",1/1000,1/$I$5), 0)</f>
        <v>0</v>
      </c>
      <c r="G25" s="13">
        <f ca="1">IFERROR(AVERAGEIFS(OFFSET(Data!$A:$A, 0, MATCH(G$3&amp;Table!$D25, Data!$1:$1, 0)-1), Data!$A:$A,"Sum",Data!$C:$C,LCA,Data!$D:$D,Aggregator, Data!$H:$H, SASize, Data!$E:$E,Industry,Data!$F:$F,AutoDR,Data!$G:$G,DualDR,Data!$I:$I,Product,Data!$J:$J,Date, Data!$K:$K, $F$7, Data!$L:$L, $H$7,Data!$O:$O,IF(EventWindow="Combined",1,IF($C$8=1,$C$9,0)))*IF(ResultType="Aggregate Impact",1/1000,1/$I$5), 0)</f>
        <v>0</v>
      </c>
      <c r="H25" s="13">
        <f ca="1">IFERROR(AVERAGEIFS(OFFSET(Data!$A:$A, 0, MATCH(H$3&amp;Table!$D25, Data!$1:$1, 0)-1), Data!$A:$A,"Sum",Data!$C:$C,LCA,Data!$D:$D,Aggregator, Data!$H:$H, SASize, Data!$E:$E,Industry,Data!$F:$F,AutoDR,Data!$G:$G,DualDR,Data!$I:$I,Product,Data!$J:$J,Date, Data!$K:$K, $F$7, Data!$L:$L, $H$7,Data!$O:$O,IF(EventWindow="Combined",1,IF($C$8=1,$C$9,0))), 0)</f>
        <v>78.590909999999994</v>
      </c>
      <c r="I25" s="13">
        <f t="shared" ref="I25:M38" ca="1" si="2">IFERROR($G25+(SQRT($O25)*IF(ResultType="Aggregate Impact",1/1000,1/$I$5)*_xlfn.NORM.S.INV(I$3/100)), 0)</f>
        <v>0</v>
      </c>
      <c r="J25" s="13">
        <f t="shared" ca="1" si="2"/>
        <v>0</v>
      </c>
      <c r="K25" s="13">
        <f t="shared" ca="1" si="2"/>
        <v>0</v>
      </c>
      <c r="L25" s="13">
        <f t="shared" ca="1" si="2"/>
        <v>0</v>
      </c>
      <c r="M25" s="13">
        <f t="shared" ca="1" si="2"/>
        <v>0</v>
      </c>
      <c r="O25" s="2">
        <f ca="1">IFERROR(AVERAGEIFS(OFFSET(Data!$A:$A, 0, MATCH(O$3&amp;Table!$D25, Data!$1:$1, 0)-1), Data!$A:$A,"Sum",Data!$C:$C,LCA,Data!$D:$D,Aggregator, Data!$H:$H, SASize, Data!$E:$E,Industry,Data!$F:$F,AutoDR,Data!$G:$G,DualDR,Data!$I:$I,Product,Data!$J:$J,Date, Data!$K:$K, $F$7, Data!$L:$L, $H$7,Data!$O:$O,IF(EventWindow="Combined",1,IF($C$8=1,$C$9,0))), 0)</f>
        <v>0</v>
      </c>
    </row>
    <row r="26" spans="1:15" ht="15" customHeight="1" x14ac:dyDescent="0.25">
      <c r="D26" s="12">
        <v>12</v>
      </c>
      <c r="E26" s="13">
        <f t="shared" ca="1" si="1"/>
        <v>0</v>
      </c>
      <c r="F26" s="13">
        <f ca="1">IFERROR(AVERAGEIFS(OFFSET(Data!$A:$A, 0, MATCH(F$3&amp;Table!$D26, Data!$1:$1, 0)-1), Data!$A:$A,"Sum",Data!$C:$C,LCA,Data!$D:$D,Aggregator, Data!$H:$H, SASize, Data!$E:$E,Industry,Data!$F:$F,AutoDR,Data!$G:$G,DualDR,Data!$I:$I,Product,Data!$J:$J,Date, Data!$K:$K, $F$7, Data!$L:$L, $H$7,Data!$O:$O,IF(EventWindow="Combined",1,IF($C$8=1,$C$9,0)))*IF(ResultType="Aggregate Impact",1/1000,1/$I$5), 0)</f>
        <v>0</v>
      </c>
      <c r="G26" s="13">
        <f ca="1">IFERROR(AVERAGEIFS(OFFSET(Data!$A:$A, 0, MATCH(G$3&amp;Table!$D26, Data!$1:$1, 0)-1), Data!$A:$A,"Sum",Data!$C:$C,LCA,Data!$D:$D,Aggregator, Data!$H:$H, SASize, Data!$E:$E,Industry,Data!$F:$F,AutoDR,Data!$G:$G,DualDR,Data!$I:$I,Product,Data!$J:$J,Date, Data!$K:$K, $F$7, Data!$L:$L, $H$7,Data!$O:$O,IF(EventWindow="Combined",1,IF($C$8=1,$C$9,0)))*IF(ResultType="Aggregate Impact",1/1000,1/$I$5), 0)</f>
        <v>0</v>
      </c>
      <c r="H26" s="13">
        <f ca="1">IFERROR(AVERAGEIFS(OFFSET(Data!$A:$A, 0, MATCH(H$3&amp;Table!$D26, Data!$1:$1, 0)-1), Data!$A:$A,"Sum",Data!$C:$C,LCA,Data!$D:$D,Aggregator, Data!$H:$H, SASize, Data!$E:$E,Industry,Data!$F:$F,AutoDR,Data!$G:$G,DualDR,Data!$I:$I,Product,Data!$J:$J,Date, Data!$K:$K, $F$7, Data!$L:$L, $H$7,Data!$O:$O,IF(EventWindow="Combined",1,IF($C$8=1,$C$9,0))), 0)</f>
        <v>83.522729999999996</v>
      </c>
      <c r="I26" s="13">
        <f t="shared" ca="1" si="2"/>
        <v>0</v>
      </c>
      <c r="J26" s="13">
        <f t="shared" ca="1" si="2"/>
        <v>0</v>
      </c>
      <c r="K26" s="13">
        <f t="shared" ca="1" si="2"/>
        <v>0</v>
      </c>
      <c r="L26" s="13">
        <f t="shared" ca="1" si="2"/>
        <v>0</v>
      </c>
      <c r="M26" s="13">
        <f t="shared" ca="1" si="2"/>
        <v>0</v>
      </c>
      <c r="O26" s="2">
        <f ca="1">IFERROR(AVERAGEIFS(OFFSET(Data!$A:$A, 0, MATCH(O$3&amp;Table!$D26, Data!$1:$1, 0)-1), Data!$A:$A,"Sum",Data!$C:$C,LCA,Data!$D:$D,Aggregator, Data!$H:$H, SASize, Data!$E:$E,Industry,Data!$F:$F,AutoDR,Data!$G:$G,DualDR,Data!$I:$I,Product,Data!$J:$J,Date, Data!$K:$K, $F$7, Data!$L:$L, $H$7,Data!$O:$O,IF(EventWindow="Combined",1,IF($C$8=1,$C$9,0))), 0)</f>
        <v>0</v>
      </c>
    </row>
    <row r="27" spans="1:15" ht="15" customHeight="1" x14ac:dyDescent="0.25">
      <c r="D27" s="12">
        <v>13</v>
      </c>
      <c r="E27" s="13">
        <f t="shared" ca="1" si="1"/>
        <v>0</v>
      </c>
      <c r="F27" s="13">
        <f ca="1">IFERROR(AVERAGEIFS(OFFSET(Data!$A:$A, 0, MATCH(F$3&amp;Table!$D27, Data!$1:$1, 0)-1), Data!$A:$A,"Sum",Data!$C:$C,LCA,Data!$D:$D,Aggregator, Data!$H:$H, SASize, Data!$E:$E,Industry,Data!$F:$F,AutoDR,Data!$G:$G,DualDR,Data!$I:$I,Product,Data!$J:$J,Date, Data!$K:$K, $F$7, Data!$L:$L, $H$7,Data!$O:$O,IF(EventWindow="Combined",1,IF($C$8=1,$C$9,0)))*IF(ResultType="Aggregate Impact",1/1000,1/$I$5), 0)</f>
        <v>0</v>
      </c>
      <c r="G27" s="13">
        <f ca="1">IFERROR(AVERAGEIFS(OFFSET(Data!$A:$A, 0, MATCH(G$3&amp;Table!$D27, Data!$1:$1, 0)-1), Data!$A:$A,"Sum",Data!$C:$C,LCA,Data!$D:$D,Aggregator, Data!$H:$H, SASize, Data!$E:$E,Industry,Data!$F:$F,AutoDR,Data!$G:$G,DualDR,Data!$I:$I,Product,Data!$J:$J,Date, Data!$K:$K, $F$7, Data!$L:$L, $H$7,Data!$O:$O,IF(EventWindow="Combined",1,IF($C$8=1,$C$9,0)))*IF(ResultType="Aggregate Impact",1/1000,1/$I$5), 0)</f>
        <v>0</v>
      </c>
      <c r="H27" s="13">
        <f ca="1">IFERROR(AVERAGEIFS(OFFSET(Data!$A:$A, 0, MATCH(H$3&amp;Table!$D27, Data!$1:$1, 0)-1), Data!$A:$A,"Sum",Data!$C:$C,LCA,Data!$D:$D,Aggregator, Data!$H:$H, SASize, Data!$E:$E,Industry,Data!$F:$F,AutoDR,Data!$G:$G,DualDR,Data!$I:$I,Product,Data!$J:$J,Date, Data!$K:$K, $F$7, Data!$L:$L, $H$7,Data!$O:$O,IF(EventWindow="Combined",1,IF($C$8=1,$C$9,0))), 0)</f>
        <v>87.659090000000006</v>
      </c>
      <c r="I27" s="13">
        <f t="shared" ca="1" si="2"/>
        <v>0</v>
      </c>
      <c r="J27" s="13">
        <f t="shared" ca="1" si="2"/>
        <v>0</v>
      </c>
      <c r="K27" s="13">
        <f t="shared" ca="1" si="2"/>
        <v>0</v>
      </c>
      <c r="L27" s="13">
        <f t="shared" ca="1" si="2"/>
        <v>0</v>
      </c>
      <c r="M27" s="13">
        <f t="shared" ca="1" si="2"/>
        <v>0</v>
      </c>
      <c r="O27" s="2">
        <f ca="1">IFERROR(AVERAGEIFS(OFFSET(Data!$A:$A, 0, MATCH(O$3&amp;Table!$D27, Data!$1:$1, 0)-1), Data!$A:$A,"Sum",Data!$C:$C,LCA,Data!$D:$D,Aggregator, Data!$H:$H, SASize, Data!$E:$E,Industry,Data!$F:$F,AutoDR,Data!$G:$G,DualDR,Data!$I:$I,Product,Data!$J:$J,Date, Data!$K:$K, $F$7, Data!$L:$L, $H$7,Data!$O:$O,IF(EventWindow="Combined",1,IF($C$8=1,$C$9,0))), 0)</f>
        <v>0</v>
      </c>
    </row>
    <row r="28" spans="1:15" ht="15" customHeight="1" x14ac:dyDescent="0.25">
      <c r="D28" s="12">
        <v>14</v>
      </c>
      <c r="E28" s="13">
        <f t="shared" ca="1" si="1"/>
        <v>0</v>
      </c>
      <c r="F28" s="13">
        <f ca="1">IFERROR(AVERAGEIFS(OFFSET(Data!$A:$A, 0, MATCH(F$3&amp;Table!$D28, Data!$1:$1, 0)-1), Data!$A:$A,"Sum",Data!$C:$C,LCA,Data!$D:$D,Aggregator, Data!$H:$H, SASize, Data!$E:$E,Industry,Data!$F:$F,AutoDR,Data!$G:$G,DualDR,Data!$I:$I,Product,Data!$J:$J,Date, Data!$K:$K, $F$7, Data!$L:$L, $H$7,Data!$O:$O,IF(EventWindow="Combined",1,IF($C$8=1,$C$9,0)))*IF(ResultType="Aggregate Impact",1/1000,1/$I$5), 0)</f>
        <v>0</v>
      </c>
      <c r="G28" s="13">
        <f ca="1">IFERROR(AVERAGEIFS(OFFSET(Data!$A:$A, 0, MATCH(G$3&amp;Table!$D28, Data!$1:$1, 0)-1), Data!$A:$A,"Sum",Data!$C:$C,LCA,Data!$D:$D,Aggregator, Data!$H:$H, SASize, Data!$E:$E,Industry,Data!$F:$F,AutoDR,Data!$G:$G,DualDR,Data!$I:$I,Product,Data!$J:$J,Date, Data!$K:$K, $F$7, Data!$L:$L, $H$7,Data!$O:$O,IF(EventWindow="Combined",1,IF($C$8=1,$C$9,0)))*IF(ResultType="Aggregate Impact",1/1000,1/$I$5), 0)</f>
        <v>0</v>
      </c>
      <c r="H28" s="13">
        <f ca="1">IFERROR(AVERAGEIFS(OFFSET(Data!$A:$A, 0, MATCH(H$3&amp;Table!$D28, Data!$1:$1, 0)-1), Data!$A:$A,"Sum",Data!$C:$C,LCA,Data!$D:$D,Aggregator, Data!$H:$H, SASize, Data!$E:$E,Industry,Data!$F:$F,AutoDR,Data!$G:$G,DualDR,Data!$I:$I,Product,Data!$J:$J,Date, Data!$K:$K, $F$7, Data!$L:$L, $H$7,Data!$O:$O,IF(EventWindow="Combined",1,IF($C$8=1,$C$9,0))), 0)</f>
        <v>89.863640000000004</v>
      </c>
      <c r="I28" s="13">
        <f t="shared" ca="1" si="2"/>
        <v>0</v>
      </c>
      <c r="J28" s="13">
        <f t="shared" ca="1" si="2"/>
        <v>0</v>
      </c>
      <c r="K28" s="13">
        <f t="shared" ca="1" si="2"/>
        <v>0</v>
      </c>
      <c r="L28" s="13">
        <f t="shared" ca="1" si="2"/>
        <v>0</v>
      </c>
      <c r="M28" s="13">
        <f t="shared" ca="1" si="2"/>
        <v>0</v>
      </c>
      <c r="O28" s="2">
        <f ca="1">IFERROR(AVERAGEIFS(OFFSET(Data!$A:$A, 0, MATCH(O$3&amp;Table!$D28, Data!$1:$1, 0)-1), Data!$A:$A,"Sum",Data!$C:$C,LCA,Data!$D:$D,Aggregator, Data!$H:$H, SASize, Data!$E:$E,Industry,Data!$F:$F,AutoDR,Data!$G:$G,DualDR,Data!$I:$I,Product,Data!$J:$J,Date, Data!$K:$K, $F$7, Data!$L:$L, $H$7,Data!$O:$O,IF(EventWindow="Combined",1,IF($C$8=1,$C$9,0))), 0)</f>
        <v>0</v>
      </c>
    </row>
    <row r="29" spans="1:15" ht="15" customHeight="1" x14ac:dyDescent="0.25">
      <c r="D29" s="12">
        <v>15</v>
      </c>
      <c r="E29" s="13">
        <f t="shared" ca="1" si="1"/>
        <v>0</v>
      </c>
      <c r="F29" s="13">
        <f ca="1">IFERROR(AVERAGEIFS(OFFSET(Data!$A:$A, 0, MATCH(F$3&amp;Table!$D29, Data!$1:$1, 0)-1), Data!$A:$A,"Sum",Data!$C:$C,LCA,Data!$D:$D,Aggregator, Data!$H:$H, SASize, Data!$E:$E,Industry,Data!$F:$F,AutoDR,Data!$G:$G,DualDR,Data!$I:$I,Product,Data!$J:$J,Date, Data!$K:$K, $F$7, Data!$L:$L, $H$7,Data!$O:$O,IF(EventWindow="Combined",1,IF($C$8=1,$C$9,0)))*IF(ResultType="Aggregate Impact",1/1000,1/$I$5), 0)</f>
        <v>0</v>
      </c>
      <c r="G29" s="13">
        <f ca="1">IFERROR(AVERAGEIFS(OFFSET(Data!$A:$A, 0, MATCH(G$3&amp;Table!$D29, Data!$1:$1, 0)-1), Data!$A:$A,"Sum",Data!$C:$C,LCA,Data!$D:$D,Aggregator, Data!$H:$H, SASize, Data!$E:$E,Industry,Data!$F:$F,AutoDR,Data!$G:$G,DualDR,Data!$I:$I,Product,Data!$J:$J,Date, Data!$K:$K, $F$7, Data!$L:$L, $H$7,Data!$O:$O,IF(EventWindow="Combined",1,IF($C$8=1,$C$9,0)))*IF(ResultType="Aggregate Impact",1/1000,1/$I$5), 0)</f>
        <v>0</v>
      </c>
      <c r="H29" s="13">
        <f ca="1">IFERROR(AVERAGEIFS(OFFSET(Data!$A:$A, 0, MATCH(H$3&amp;Table!$D29, Data!$1:$1, 0)-1), Data!$A:$A,"Sum",Data!$C:$C,LCA,Data!$D:$D,Aggregator, Data!$H:$H, SASize, Data!$E:$E,Industry,Data!$F:$F,AutoDR,Data!$G:$G,DualDR,Data!$I:$I,Product,Data!$J:$J,Date, Data!$K:$K, $F$7, Data!$L:$L, $H$7,Data!$O:$O,IF(EventWindow="Combined",1,IF($C$8=1,$C$9,0))), 0)</f>
        <v>90.977270000000004</v>
      </c>
      <c r="I29" s="13">
        <f t="shared" ca="1" si="2"/>
        <v>0</v>
      </c>
      <c r="J29" s="13">
        <f t="shared" ca="1" si="2"/>
        <v>0</v>
      </c>
      <c r="K29" s="13">
        <f t="shared" ca="1" si="2"/>
        <v>0</v>
      </c>
      <c r="L29" s="13">
        <f t="shared" ca="1" si="2"/>
        <v>0</v>
      </c>
      <c r="M29" s="13">
        <f t="shared" ca="1" si="2"/>
        <v>0</v>
      </c>
      <c r="O29" s="2">
        <f ca="1">IFERROR(AVERAGEIFS(OFFSET(Data!$A:$A, 0, MATCH(O$3&amp;Table!$D29, Data!$1:$1, 0)-1), Data!$A:$A,"Sum",Data!$C:$C,LCA,Data!$D:$D,Aggregator, Data!$H:$H, SASize, Data!$E:$E,Industry,Data!$F:$F,AutoDR,Data!$G:$G,DualDR,Data!$I:$I,Product,Data!$J:$J,Date, Data!$K:$K, $F$7, Data!$L:$L, $H$7,Data!$O:$O,IF(EventWindow="Combined",1,IF($C$8=1,$C$9,0))), 0)</f>
        <v>0</v>
      </c>
    </row>
    <row r="30" spans="1:15" ht="15" customHeight="1" x14ac:dyDescent="0.25">
      <c r="D30" s="12">
        <v>16</v>
      </c>
      <c r="E30" s="13">
        <f t="shared" ca="1" si="1"/>
        <v>0</v>
      </c>
      <c r="F30" s="13">
        <f ca="1">IFERROR(AVERAGEIFS(OFFSET(Data!$A:$A, 0, MATCH(F$3&amp;Table!$D30, Data!$1:$1, 0)-1), Data!$A:$A,"Sum",Data!$C:$C,LCA,Data!$D:$D,Aggregator, Data!$H:$H, SASize, Data!$E:$E,Industry,Data!$F:$F,AutoDR,Data!$G:$G,DualDR,Data!$I:$I,Product,Data!$J:$J,Date, Data!$K:$K, $F$7, Data!$L:$L, $H$7,Data!$O:$O,IF(EventWindow="Combined",1,IF($C$8=1,$C$9,0)))*IF(ResultType="Aggregate Impact",1/1000,1/$I$5), 0)</f>
        <v>0</v>
      </c>
      <c r="G30" s="13">
        <f ca="1">IFERROR(AVERAGEIFS(OFFSET(Data!$A:$A, 0, MATCH(G$3&amp;Table!$D30, Data!$1:$1, 0)-1), Data!$A:$A,"Sum",Data!$C:$C,LCA,Data!$D:$D,Aggregator, Data!$H:$H, SASize, Data!$E:$E,Industry,Data!$F:$F,AutoDR,Data!$G:$G,DualDR,Data!$I:$I,Product,Data!$J:$J,Date, Data!$K:$K, $F$7, Data!$L:$L, $H$7,Data!$O:$O,IF(EventWindow="Combined",1,IF($C$8=1,$C$9,0)))*IF(ResultType="Aggregate Impact",1/1000,1/$I$5), 0)</f>
        <v>0</v>
      </c>
      <c r="H30" s="13">
        <f ca="1">IFERROR(AVERAGEIFS(OFFSET(Data!$A:$A, 0, MATCH(H$3&amp;Table!$D30, Data!$1:$1, 0)-1), Data!$A:$A,"Sum",Data!$C:$C,LCA,Data!$D:$D,Aggregator, Data!$H:$H, SASize, Data!$E:$E,Industry,Data!$F:$F,AutoDR,Data!$G:$G,DualDR,Data!$I:$I,Product,Data!$J:$J,Date, Data!$K:$K, $F$7, Data!$L:$L, $H$7,Data!$O:$O,IF(EventWindow="Combined",1,IF($C$8=1,$C$9,0))), 0)</f>
        <v>91.431820000000002</v>
      </c>
      <c r="I30" s="13">
        <f t="shared" ca="1" si="2"/>
        <v>0</v>
      </c>
      <c r="J30" s="13">
        <f t="shared" ca="1" si="2"/>
        <v>0</v>
      </c>
      <c r="K30" s="13">
        <f t="shared" ca="1" si="2"/>
        <v>0</v>
      </c>
      <c r="L30" s="13">
        <f t="shared" ca="1" si="2"/>
        <v>0</v>
      </c>
      <c r="M30" s="13">
        <f t="shared" ca="1" si="2"/>
        <v>0</v>
      </c>
      <c r="O30" s="2">
        <f ca="1">IFERROR(AVERAGEIFS(OFFSET(Data!$A:$A, 0, MATCH(O$3&amp;Table!$D30, Data!$1:$1, 0)-1), Data!$A:$A,"Sum",Data!$C:$C,LCA,Data!$D:$D,Aggregator, Data!$H:$H, SASize, Data!$E:$E,Industry,Data!$F:$F,AutoDR,Data!$G:$G,DualDR,Data!$I:$I,Product,Data!$J:$J,Date, Data!$K:$K, $F$7, Data!$L:$L, $H$7,Data!$O:$O,IF(EventWindow="Combined",1,IF($C$8=1,$C$9,0))), 0)</f>
        <v>0</v>
      </c>
    </row>
    <row r="31" spans="1:15" ht="15" customHeight="1" x14ac:dyDescent="0.25">
      <c r="D31" s="12">
        <v>17</v>
      </c>
      <c r="E31" s="13">
        <f t="shared" ca="1" si="1"/>
        <v>0</v>
      </c>
      <c r="F31" s="13">
        <f ca="1">IFERROR(AVERAGEIFS(OFFSET(Data!$A:$A, 0, MATCH(F$3&amp;Table!$D31, Data!$1:$1, 0)-1), Data!$A:$A,"Sum",Data!$C:$C,LCA,Data!$D:$D,Aggregator, Data!$H:$H, SASize, Data!$E:$E,Industry,Data!$F:$F,AutoDR,Data!$G:$G,DualDR,Data!$I:$I,Product,Data!$J:$J,Date, Data!$K:$K, $F$7, Data!$L:$L, $H$7,Data!$O:$O,IF(EventWindow="Combined",1,IF($C$8=1,$C$9,0)))*IF(ResultType="Aggregate Impact",1/1000,1/$I$5), 0)</f>
        <v>0</v>
      </c>
      <c r="G31" s="13">
        <f ca="1">IFERROR(AVERAGEIFS(OFFSET(Data!$A:$A, 0, MATCH(G$3&amp;Table!$D31, Data!$1:$1, 0)-1), Data!$A:$A,"Sum",Data!$C:$C,LCA,Data!$D:$D,Aggregator, Data!$H:$H, SASize, Data!$E:$E,Industry,Data!$F:$F,AutoDR,Data!$G:$G,DualDR,Data!$I:$I,Product,Data!$J:$J,Date, Data!$K:$K, $F$7, Data!$L:$L, $H$7,Data!$O:$O,IF(EventWindow="Combined",1,IF($C$8=1,$C$9,0)))*IF(ResultType="Aggregate Impact",1/1000,1/$I$5), 0)</f>
        <v>0</v>
      </c>
      <c r="H31" s="13">
        <f ca="1">IFERROR(AVERAGEIFS(OFFSET(Data!$A:$A, 0, MATCH(H$3&amp;Table!$D31, Data!$1:$1, 0)-1), Data!$A:$A,"Sum",Data!$C:$C,LCA,Data!$D:$D,Aggregator, Data!$H:$H, SASize, Data!$E:$E,Industry,Data!$F:$F,AutoDR,Data!$G:$G,DualDR,Data!$I:$I,Product,Data!$J:$J,Date, Data!$K:$K, $F$7, Data!$L:$L, $H$7,Data!$O:$O,IF(EventWindow="Combined",1,IF($C$8=1,$C$9,0))), 0)</f>
        <v>90.727270000000004</v>
      </c>
      <c r="I31" s="13">
        <f t="shared" ca="1" si="2"/>
        <v>0</v>
      </c>
      <c r="J31" s="13">
        <f t="shared" ca="1" si="2"/>
        <v>0</v>
      </c>
      <c r="K31" s="13">
        <f t="shared" ca="1" si="2"/>
        <v>0</v>
      </c>
      <c r="L31" s="13">
        <f t="shared" ca="1" si="2"/>
        <v>0</v>
      </c>
      <c r="M31" s="13">
        <f t="shared" ca="1" si="2"/>
        <v>0</v>
      </c>
      <c r="O31" s="2">
        <f ca="1">IFERROR(AVERAGEIFS(OFFSET(Data!$A:$A, 0, MATCH(O$3&amp;Table!$D31, Data!$1:$1, 0)-1), Data!$A:$A,"Sum",Data!$C:$C,LCA,Data!$D:$D,Aggregator, Data!$H:$H, SASize, Data!$E:$E,Industry,Data!$F:$F,AutoDR,Data!$G:$G,DualDR,Data!$I:$I,Product,Data!$J:$J,Date, Data!$K:$K, $F$7, Data!$L:$L, $H$7,Data!$O:$O,IF(EventWindow="Combined",1,IF($C$8=1,$C$9,0))), 0)</f>
        <v>0</v>
      </c>
    </row>
    <row r="32" spans="1:15" ht="15" customHeight="1" x14ac:dyDescent="0.25">
      <c r="D32" s="12">
        <v>18</v>
      </c>
      <c r="E32" s="13">
        <f t="shared" ca="1" si="1"/>
        <v>0</v>
      </c>
      <c r="F32" s="13">
        <f ca="1">IFERROR(AVERAGEIFS(OFFSET(Data!$A:$A, 0, MATCH(F$3&amp;Table!$D32, Data!$1:$1, 0)-1), Data!$A:$A,"Sum",Data!$C:$C,LCA,Data!$D:$D,Aggregator, Data!$H:$H, SASize, Data!$E:$E,Industry,Data!$F:$F,AutoDR,Data!$G:$G,DualDR,Data!$I:$I,Product,Data!$J:$J,Date, Data!$K:$K, $F$7, Data!$L:$L, $H$7,Data!$O:$O,IF(EventWindow="Combined",1,IF($C$8=1,$C$9,0)))*IF(ResultType="Aggregate Impact",1/1000,1/$I$5), 0)</f>
        <v>0</v>
      </c>
      <c r="G32" s="13">
        <f ca="1">IFERROR(AVERAGEIFS(OFFSET(Data!$A:$A, 0, MATCH(G$3&amp;Table!$D32, Data!$1:$1, 0)-1), Data!$A:$A,"Sum",Data!$C:$C,LCA,Data!$D:$D,Aggregator, Data!$H:$H, SASize, Data!$E:$E,Industry,Data!$F:$F,AutoDR,Data!$G:$G,DualDR,Data!$I:$I,Product,Data!$J:$J,Date, Data!$K:$K, $F$7, Data!$L:$L, $H$7,Data!$O:$O,IF(EventWindow="Combined",1,IF($C$8=1,$C$9,0)))*IF(ResultType="Aggregate Impact",1/1000,1/$I$5), 0)</f>
        <v>0</v>
      </c>
      <c r="H32" s="13">
        <f ca="1">IFERROR(AVERAGEIFS(OFFSET(Data!$A:$A, 0, MATCH(H$3&amp;Table!$D32, Data!$1:$1, 0)-1), Data!$A:$A,"Sum",Data!$C:$C,LCA,Data!$D:$D,Aggregator, Data!$H:$H, SASize, Data!$E:$E,Industry,Data!$F:$F,AutoDR,Data!$G:$G,DualDR,Data!$I:$I,Product,Data!$J:$J,Date, Data!$K:$K, $F$7, Data!$L:$L, $H$7,Data!$O:$O,IF(EventWindow="Combined",1,IF($C$8=1,$C$9,0))), 0)</f>
        <v>89.5</v>
      </c>
      <c r="I32" s="13">
        <f t="shared" ca="1" si="2"/>
        <v>0</v>
      </c>
      <c r="J32" s="13">
        <f t="shared" ca="1" si="2"/>
        <v>0</v>
      </c>
      <c r="K32" s="13">
        <f t="shared" ca="1" si="2"/>
        <v>0</v>
      </c>
      <c r="L32" s="13">
        <f t="shared" ca="1" si="2"/>
        <v>0</v>
      </c>
      <c r="M32" s="13">
        <f t="shared" ca="1" si="2"/>
        <v>0</v>
      </c>
      <c r="O32" s="2">
        <f ca="1">IFERROR(AVERAGEIFS(OFFSET(Data!$A:$A, 0, MATCH(O$3&amp;Table!$D32, Data!$1:$1, 0)-1), Data!$A:$A,"Sum",Data!$C:$C,LCA,Data!$D:$D,Aggregator, Data!$H:$H, SASize, Data!$E:$E,Industry,Data!$F:$F,AutoDR,Data!$G:$G,DualDR,Data!$I:$I,Product,Data!$J:$J,Date, Data!$K:$K, $F$7, Data!$L:$L, $H$7,Data!$O:$O,IF(EventWindow="Combined",1,IF($C$8=1,$C$9,0))), 0)</f>
        <v>0</v>
      </c>
    </row>
    <row r="33" spans="4:15" ht="15" customHeight="1" x14ac:dyDescent="0.25">
      <c r="D33" s="12">
        <v>19</v>
      </c>
      <c r="E33" s="13">
        <f t="shared" ca="1" si="1"/>
        <v>0</v>
      </c>
      <c r="F33" s="13">
        <f ca="1">IFERROR(AVERAGEIFS(OFFSET(Data!$A:$A, 0, MATCH(F$3&amp;Table!$D33, Data!$1:$1, 0)-1), Data!$A:$A,"Sum",Data!$C:$C,LCA,Data!$D:$D,Aggregator, Data!$H:$H, SASize, Data!$E:$E,Industry,Data!$F:$F,AutoDR,Data!$G:$G,DualDR,Data!$I:$I,Product,Data!$J:$J,Date, Data!$K:$K, $F$7, Data!$L:$L, $H$7,Data!$O:$O,IF(EventWindow="Combined",1,IF($C$8=1,$C$9,0)))*IF(ResultType="Aggregate Impact",1/1000,1/$I$5), 0)</f>
        <v>0</v>
      </c>
      <c r="G33" s="13">
        <f ca="1">IFERROR(AVERAGEIFS(OFFSET(Data!$A:$A, 0, MATCH(G$3&amp;Table!$D33, Data!$1:$1, 0)-1), Data!$A:$A,"Sum",Data!$C:$C,LCA,Data!$D:$D,Aggregator, Data!$H:$H, SASize, Data!$E:$E,Industry,Data!$F:$F,AutoDR,Data!$G:$G,DualDR,Data!$I:$I,Product,Data!$J:$J,Date, Data!$K:$K, $F$7, Data!$L:$L, $H$7,Data!$O:$O,IF(EventWindow="Combined",1,IF($C$8=1,$C$9,0)))*IF(ResultType="Aggregate Impact",1/1000,1/$I$5), 0)</f>
        <v>0</v>
      </c>
      <c r="H33" s="13">
        <f ca="1">IFERROR(AVERAGEIFS(OFFSET(Data!$A:$A, 0, MATCH(H$3&amp;Table!$D33, Data!$1:$1, 0)-1), Data!$A:$A,"Sum",Data!$C:$C,LCA,Data!$D:$D,Aggregator, Data!$H:$H, SASize, Data!$E:$E,Industry,Data!$F:$F,AutoDR,Data!$G:$G,DualDR,Data!$I:$I,Product,Data!$J:$J,Date, Data!$K:$K, $F$7, Data!$L:$L, $H$7,Data!$O:$O,IF(EventWindow="Combined",1,IF($C$8=1,$C$9,0))), 0)</f>
        <v>87.409090000000006</v>
      </c>
      <c r="I33" s="13">
        <f t="shared" ca="1" si="2"/>
        <v>0</v>
      </c>
      <c r="J33" s="13">
        <f t="shared" ca="1" si="2"/>
        <v>0</v>
      </c>
      <c r="K33" s="13">
        <f t="shared" ca="1" si="2"/>
        <v>0</v>
      </c>
      <c r="L33" s="13">
        <f t="shared" ca="1" si="2"/>
        <v>0</v>
      </c>
      <c r="M33" s="13">
        <f t="shared" ca="1" si="2"/>
        <v>0</v>
      </c>
      <c r="N33" s="34"/>
      <c r="O33" s="2">
        <f ca="1">IFERROR(AVERAGEIFS(OFFSET(Data!$A:$A, 0, MATCH(O$3&amp;Table!$D33, Data!$1:$1, 0)-1), Data!$A:$A,"Sum",Data!$C:$C,LCA,Data!$D:$D,Aggregator, Data!$H:$H, SASize, Data!$E:$E,Industry,Data!$F:$F,AutoDR,Data!$G:$G,DualDR,Data!$I:$I,Product,Data!$J:$J,Date, Data!$K:$K, $F$7, Data!$L:$L, $H$7,Data!$O:$O,IF(EventWindow="Combined",1,IF($C$8=1,$C$9,0))), 0)</f>
        <v>0</v>
      </c>
    </row>
    <row r="34" spans="4:15" ht="15" customHeight="1" x14ac:dyDescent="0.25">
      <c r="D34" s="12">
        <v>20</v>
      </c>
      <c r="E34" s="13">
        <f t="shared" ca="1" si="1"/>
        <v>0</v>
      </c>
      <c r="F34" s="13">
        <f ca="1">IFERROR(AVERAGEIFS(OFFSET(Data!$A:$A, 0, MATCH(F$3&amp;Table!$D34, Data!$1:$1, 0)-1), Data!$A:$A,"Sum",Data!$C:$C,LCA,Data!$D:$D,Aggregator, Data!$H:$H, SASize, Data!$E:$E,Industry,Data!$F:$F,AutoDR,Data!$G:$G,DualDR,Data!$I:$I,Product,Data!$J:$J,Date, Data!$K:$K, $F$7, Data!$L:$L, $H$7,Data!$O:$O,IF(EventWindow="Combined",1,IF($C$8=1,$C$9,0)))*IF(ResultType="Aggregate Impact",1/1000,1/$I$5), 0)</f>
        <v>0</v>
      </c>
      <c r="G34" s="13">
        <f ca="1">IFERROR(AVERAGEIFS(OFFSET(Data!$A:$A, 0, MATCH(G$3&amp;Table!$D34, Data!$1:$1, 0)-1), Data!$A:$A,"Sum",Data!$C:$C,LCA,Data!$D:$D,Aggregator, Data!$H:$H, SASize, Data!$E:$E,Industry,Data!$F:$F,AutoDR,Data!$G:$G,DualDR,Data!$I:$I,Product,Data!$J:$J,Date, Data!$K:$K, $F$7, Data!$L:$L, $H$7,Data!$O:$O,IF(EventWindow="Combined",1,IF($C$8=1,$C$9,0)))*IF(ResultType="Aggregate Impact",1/1000,1/$I$5), 0)</f>
        <v>0</v>
      </c>
      <c r="H34" s="13">
        <f ca="1">IFERROR(AVERAGEIFS(OFFSET(Data!$A:$A, 0, MATCH(H$3&amp;Table!$D34, Data!$1:$1, 0)-1), Data!$A:$A,"Sum",Data!$C:$C,LCA,Data!$D:$D,Aggregator, Data!$H:$H, SASize, Data!$E:$E,Industry,Data!$F:$F,AutoDR,Data!$G:$G,DualDR,Data!$I:$I,Product,Data!$J:$J,Date, Data!$K:$K, $F$7, Data!$L:$L, $H$7,Data!$O:$O,IF(EventWindow="Combined",1,IF($C$8=1,$C$9,0))), 0)</f>
        <v>84.204539999999994</v>
      </c>
      <c r="I34" s="13">
        <f t="shared" ca="1" si="2"/>
        <v>0</v>
      </c>
      <c r="J34" s="13">
        <f t="shared" ca="1" si="2"/>
        <v>0</v>
      </c>
      <c r="K34" s="13">
        <f t="shared" ca="1" si="2"/>
        <v>0</v>
      </c>
      <c r="L34" s="13">
        <f t="shared" ca="1" si="2"/>
        <v>0</v>
      </c>
      <c r="M34" s="13">
        <f t="shared" ca="1" si="2"/>
        <v>0</v>
      </c>
      <c r="N34" s="34"/>
      <c r="O34" s="2">
        <f ca="1">IFERROR(AVERAGEIFS(OFFSET(Data!$A:$A, 0, MATCH(O$3&amp;Table!$D34, Data!$1:$1, 0)-1), Data!$A:$A,"Sum",Data!$C:$C,LCA,Data!$D:$D,Aggregator, Data!$H:$H, SASize, Data!$E:$E,Industry,Data!$F:$F,AutoDR,Data!$G:$G,DualDR,Data!$I:$I,Product,Data!$J:$J,Date, Data!$K:$K, $F$7, Data!$L:$L, $H$7,Data!$O:$O,IF(EventWindow="Combined",1,IF($C$8=1,$C$9,0))), 0)</f>
        <v>0</v>
      </c>
    </row>
    <row r="35" spans="4:15" ht="15" customHeight="1" x14ac:dyDescent="0.25">
      <c r="D35" s="12">
        <v>21</v>
      </c>
      <c r="E35" s="13">
        <f t="shared" ca="1" si="1"/>
        <v>0</v>
      </c>
      <c r="F35" s="13">
        <f ca="1">IFERROR(AVERAGEIFS(OFFSET(Data!$A:$A, 0, MATCH(F$3&amp;Table!$D35, Data!$1:$1, 0)-1), Data!$A:$A,"Sum",Data!$C:$C,LCA,Data!$D:$D,Aggregator, Data!$H:$H, SASize, Data!$E:$E,Industry,Data!$F:$F,AutoDR,Data!$G:$G,DualDR,Data!$I:$I,Product,Data!$J:$J,Date, Data!$K:$K, $F$7, Data!$L:$L, $H$7,Data!$O:$O,IF(EventWindow="Combined",1,IF($C$8=1,$C$9,0)))*IF(ResultType="Aggregate Impact",1/1000,1/$I$5), 0)</f>
        <v>0</v>
      </c>
      <c r="G35" s="13">
        <f ca="1">IFERROR(AVERAGEIFS(OFFSET(Data!$A:$A, 0, MATCH(G$3&amp;Table!$D35, Data!$1:$1, 0)-1), Data!$A:$A,"Sum",Data!$C:$C,LCA,Data!$D:$D,Aggregator, Data!$H:$H, SASize, Data!$E:$E,Industry,Data!$F:$F,AutoDR,Data!$G:$G,DualDR,Data!$I:$I,Product,Data!$J:$J,Date, Data!$K:$K, $F$7, Data!$L:$L, $H$7,Data!$O:$O,IF(EventWindow="Combined",1,IF($C$8=1,$C$9,0)))*IF(ResultType="Aggregate Impact",1/1000,1/$I$5), 0)</f>
        <v>0</v>
      </c>
      <c r="H35" s="13">
        <f ca="1">IFERROR(AVERAGEIFS(OFFSET(Data!$A:$A, 0, MATCH(H$3&amp;Table!$D35, Data!$1:$1, 0)-1), Data!$A:$A,"Sum",Data!$C:$C,LCA,Data!$D:$D,Aggregator, Data!$H:$H, SASize, Data!$E:$E,Industry,Data!$F:$F,AutoDR,Data!$G:$G,DualDR,Data!$I:$I,Product,Data!$J:$J,Date, Data!$K:$K, $F$7, Data!$L:$L, $H$7,Data!$O:$O,IF(EventWindow="Combined",1,IF($C$8=1,$C$9,0))), 0)</f>
        <v>80.727270000000004</v>
      </c>
      <c r="I35" s="13">
        <f t="shared" ca="1" si="2"/>
        <v>0</v>
      </c>
      <c r="J35" s="13">
        <f t="shared" ca="1" si="2"/>
        <v>0</v>
      </c>
      <c r="K35" s="13">
        <f t="shared" ca="1" si="2"/>
        <v>0</v>
      </c>
      <c r="L35" s="13">
        <f t="shared" ca="1" si="2"/>
        <v>0</v>
      </c>
      <c r="M35" s="13">
        <f t="shared" ca="1" si="2"/>
        <v>0</v>
      </c>
      <c r="O35" s="2">
        <f ca="1">IFERROR(AVERAGEIFS(OFFSET(Data!$A:$A, 0, MATCH(O$3&amp;Table!$D35, Data!$1:$1, 0)-1), Data!$A:$A,"Sum",Data!$C:$C,LCA,Data!$D:$D,Aggregator, Data!$H:$H, SASize, Data!$E:$E,Industry,Data!$F:$F,AutoDR,Data!$G:$G,DualDR,Data!$I:$I,Product,Data!$J:$J,Date, Data!$K:$K, $F$7, Data!$L:$L, $H$7,Data!$O:$O,IF(EventWindow="Combined",1,IF($C$8=1,$C$9,0))), 0)</f>
        <v>0</v>
      </c>
    </row>
    <row r="36" spans="4:15" ht="15" customHeight="1" x14ac:dyDescent="0.25">
      <c r="D36" s="12">
        <v>22</v>
      </c>
      <c r="E36" s="13">
        <f t="shared" ca="1" si="1"/>
        <v>0</v>
      </c>
      <c r="F36" s="13">
        <f ca="1">IFERROR(AVERAGEIFS(OFFSET(Data!$A:$A, 0, MATCH(F$3&amp;Table!$D36, Data!$1:$1, 0)-1), Data!$A:$A,"Sum",Data!$C:$C,LCA,Data!$D:$D,Aggregator, Data!$H:$H, SASize, Data!$E:$E,Industry,Data!$F:$F,AutoDR,Data!$G:$G,DualDR,Data!$I:$I,Product,Data!$J:$J,Date, Data!$K:$K, $F$7, Data!$L:$L, $H$7,Data!$O:$O,IF(EventWindow="Combined",1,IF($C$8=1,$C$9,0)))*IF(ResultType="Aggregate Impact",1/1000,1/$I$5), 0)</f>
        <v>0</v>
      </c>
      <c r="G36" s="13">
        <f ca="1">IFERROR(AVERAGEIFS(OFFSET(Data!$A:$A, 0, MATCH(G$3&amp;Table!$D36, Data!$1:$1, 0)-1), Data!$A:$A,"Sum",Data!$C:$C,LCA,Data!$D:$D,Aggregator, Data!$H:$H, SASize, Data!$E:$E,Industry,Data!$F:$F,AutoDR,Data!$G:$G,DualDR,Data!$I:$I,Product,Data!$J:$J,Date, Data!$K:$K, $F$7, Data!$L:$L, $H$7,Data!$O:$O,IF(EventWindow="Combined",1,IF($C$8=1,$C$9,0)))*IF(ResultType="Aggregate Impact",1/1000,1/$I$5), 0)</f>
        <v>0</v>
      </c>
      <c r="H36" s="13">
        <f ca="1">IFERROR(AVERAGEIFS(OFFSET(Data!$A:$A, 0, MATCH(H$3&amp;Table!$D36, Data!$1:$1, 0)-1), Data!$A:$A,"Sum",Data!$C:$C,LCA,Data!$D:$D,Aggregator, Data!$H:$H, SASize, Data!$E:$E,Industry,Data!$F:$F,AutoDR,Data!$G:$G,DualDR,Data!$I:$I,Product,Data!$J:$J,Date, Data!$K:$K, $F$7, Data!$L:$L, $H$7,Data!$O:$O,IF(EventWindow="Combined",1,IF($C$8=1,$C$9,0))), 0)</f>
        <v>77.795460000000006</v>
      </c>
      <c r="I36" s="13">
        <f t="shared" ca="1" si="2"/>
        <v>0</v>
      </c>
      <c r="J36" s="13">
        <f t="shared" ca="1" si="2"/>
        <v>0</v>
      </c>
      <c r="K36" s="13">
        <f t="shared" ca="1" si="2"/>
        <v>0</v>
      </c>
      <c r="L36" s="13">
        <f t="shared" ca="1" si="2"/>
        <v>0</v>
      </c>
      <c r="M36" s="13">
        <f t="shared" ca="1" si="2"/>
        <v>0</v>
      </c>
      <c r="O36" s="2">
        <f ca="1">IFERROR(AVERAGEIFS(OFFSET(Data!$A:$A, 0, MATCH(O$3&amp;Table!$D36, Data!$1:$1, 0)-1), Data!$A:$A,"Sum",Data!$C:$C,LCA,Data!$D:$D,Aggregator, Data!$H:$H, SASize, Data!$E:$E,Industry,Data!$F:$F,AutoDR,Data!$G:$G,DualDR,Data!$I:$I,Product,Data!$J:$J,Date, Data!$K:$K, $F$7, Data!$L:$L, $H$7,Data!$O:$O,IF(EventWindow="Combined",1,IF($C$8=1,$C$9,0))), 0)</f>
        <v>0</v>
      </c>
    </row>
    <row r="37" spans="4:15" ht="15" customHeight="1" x14ac:dyDescent="0.25">
      <c r="D37" s="12">
        <v>23</v>
      </c>
      <c r="E37" s="13">
        <f t="shared" ca="1" si="1"/>
        <v>0</v>
      </c>
      <c r="F37" s="13">
        <f ca="1">IFERROR(AVERAGEIFS(OFFSET(Data!$A:$A, 0, MATCH(F$3&amp;Table!$D37, Data!$1:$1, 0)-1), Data!$A:$A,"Sum",Data!$C:$C,LCA,Data!$D:$D,Aggregator, Data!$H:$H, SASize, Data!$E:$E,Industry,Data!$F:$F,AutoDR,Data!$G:$G,DualDR,Data!$I:$I,Product,Data!$J:$J,Date, Data!$K:$K, $F$7, Data!$L:$L, $H$7,Data!$O:$O,IF(EventWindow="Combined",1,IF($C$8=1,$C$9,0)))*IF(ResultType="Aggregate Impact",1/1000,1/$I$5), 0)</f>
        <v>0</v>
      </c>
      <c r="G37" s="13">
        <f ca="1">IFERROR(AVERAGEIFS(OFFSET(Data!$A:$A, 0, MATCH(G$3&amp;Table!$D37, Data!$1:$1, 0)-1), Data!$A:$A,"Sum",Data!$C:$C,LCA,Data!$D:$D,Aggregator, Data!$H:$H, SASize, Data!$E:$E,Industry,Data!$F:$F,AutoDR,Data!$G:$G,DualDR,Data!$I:$I,Product,Data!$J:$J,Date, Data!$K:$K, $F$7, Data!$L:$L, $H$7,Data!$O:$O,IF(EventWindow="Combined",1,IF($C$8=1,$C$9,0)))*IF(ResultType="Aggregate Impact",1/1000,1/$I$5), 0)</f>
        <v>0</v>
      </c>
      <c r="H37" s="13">
        <f ca="1">IFERROR(AVERAGEIFS(OFFSET(Data!$A:$A, 0, MATCH(H$3&amp;Table!$D37, Data!$1:$1, 0)-1), Data!$A:$A,"Sum",Data!$C:$C,LCA,Data!$D:$D,Aggregator, Data!$H:$H, SASize, Data!$E:$E,Industry,Data!$F:$F,AutoDR,Data!$G:$G,DualDR,Data!$I:$I,Product,Data!$J:$J,Date, Data!$K:$K, $F$7, Data!$L:$L, $H$7,Data!$O:$O,IF(EventWindow="Combined",1,IF($C$8=1,$C$9,0))), 0)</f>
        <v>75.454539999999994</v>
      </c>
      <c r="I37" s="13">
        <f t="shared" ca="1" si="2"/>
        <v>0</v>
      </c>
      <c r="J37" s="13">
        <f t="shared" ca="1" si="2"/>
        <v>0</v>
      </c>
      <c r="K37" s="13">
        <f t="shared" ca="1" si="2"/>
        <v>0</v>
      </c>
      <c r="L37" s="13">
        <f t="shared" ca="1" si="2"/>
        <v>0</v>
      </c>
      <c r="M37" s="13">
        <f t="shared" ca="1" si="2"/>
        <v>0</v>
      </c>
      <c r="O37" s="2">
        <f ca="1">IFERROR(AVERAGEIFS(OFFSET(Data!$A:$A, 0, MATCH(O$3&amp;Table!$D37, Data!$1:$1, 0)-1), Data!$A:$A,"Sum",Data!$C:$C,LCA,Data!$D:$D,Aggregator, Data!$H:$H, SASize, Data!$E:$E,Industry,Data!$F:$F,AutoDR,Data!$G:$G,DualDR,Data!$I:$I,Product,Data!$J:$J,Date, Data!$K:$K, $F$7, Data!$L:$L, $H$7,Data!$O:$O,IF(EventWindow="Combined",1,IF($C$8=1,$C$9,0))), 0)</f>
        <v>0</v>
      </c>
    </row>
    <row r="38" spans="4:15" ht="15" customHeight="1" x14ac:dyDescent="0.25">
      <c r="D38" s="12">
        <v>24</v>
      </c>
      <c r="E38" s="13">
        <f t="shared" ca="1" si="1"/>
        <v>0</v>
      </c>
      <c r="F38" s="13">
        <f ca="1">IFERROR(AVERAGEIFS(OFFSET(Data!$A:$A, 0, MATCH(F$3&amp;Table!$D38, Data!$1:$1, 0)-1), Data!$A:$A,"Sum",Data!$C:$C,LCA,Data!$D:$D,Aggregator, Data!$H:$H, SASize, Data!$E:$E,Industry,Data!$F:$F,AutoDR,Data!$G:$G,DualDR,Data!$I:$I,Product,Data!$J:$J,Date, Data!$K:$K, $F$7, Data!$L:$L, $H$7,Data!$O:$O,IF(EventWindow="Combined",1,IF($C$8=1,$C$9,0)))*IF(ResultType="Aggregate Impact",1/1000,1/$I$5), 0)</f>
        <v>0</v>
      </c>
      <c r="G38" s="13">
        <f ca="1">IFERROR(AVERAGEIFS(OFFSET(Data!$A:$A, 0, MATCH(G$3&amp;Table!$D38, Data!$1:$1, 0)-1), Data!$A:$A,"Sum",Data!$C:$C,LCA,Data!$D:$D,Aggregator, Data!$H:$H, SASize, Data!$E:$E,Industry,Data!$F:$F,AutoDR,Data!$G:$G,DualDR,Data!$I:$I,Product,Data!$J:$J,Date, Data!$K:$K, $F$7, Data!$L:$L, $H$7,Data!$O:$O,IF(EventWindow="Combined",1,IF($C$8=1,$C$9,0)))*IF(ResultType="Aggregate Impact",1/1000,1/$I$5), 0)</f>
        <v>0</v>
      </c>
      <c r="H38" s="13">
        <f ca="1">IFERROR(AVERAGEIFS(OFFSET(Data!$A:$A, 0, MATCH(H$3&amp;Table!$D38, Data!$1:$1, 0)-1), Data!$A:$A,"Sum",Data!$C:$C,LCA,Data!$D:$D,Aggregator, Data!$H:$H, SASize, Data!$E:$E,Industry,Data!$F:$F,AutoDR,Data!$G:$G,DualDR,Data!$I:$I,Product,Data!$J:$J,Date, Data!$K:$K, $F$7, Data!$L:$L, $H$7,Data!$O:$O,IF(EventWindow="Combined",1,IF($C$8=1,$C$9,0))), 0)</f>
        <v>73.636359999999996</v>
      </c>
      <c r="I38" s="13">
        <f t="shared" ca="1" si="2"/>
        <v>0</v>
      </c>
      <c r="J38" s="13">
        <f t="shared" ca="1" si="2"/>
        <v>0</v>
      </c>
      <c r="K38" s="13">
        <f t="shared" ca="1" si="2"/>
        <v>0</v>
      </c>
      <c r="L38" s="13">
        <f t="shared" ca="1" si="2"/>
        <v>0</v>
      </c>
      <c r="M38" s="13">
        <f t="shared" ca="1" si="2"/>
        <v>0</v>
      </c>
      <c r="O38" s="2">
        <f ca="1">IFERROR(AVERAGEIFS(OFFSET(Data!$A:$A, 0, MATCH(O$3&amp;Table!$D38, Data!$1:$1, 0)-1), Data!$A:$A,"Sum",Data!$C:$C,LCA,Data!$D:$D,Aggregator, Data!$H:$H, SASize, Data!$E:$E,Industry,Data!$F:$F,AutoDR,Data!$G:$G,DualDR,Data!$I:$I,Product,Data!$J:$J,Date, Data!$K:$K, $F$7, Data!$L:$L, $H$7,Data!$O:$O,IF(EventWindow="Combined",1,IF($C$8=1,$C$9,0))), 0)</f>
        <v>0</v>
      </c>
    </row>
    <row r="39" spans="4:15" ht="24.75" customHeight="1" x14ac:dyDescent="0.25">
      <c r="D39" s="50" t="s">
        <v>70</v>
      </c>
      <c r="E39" s="46" t="str">
        <f>"Estimated Reference Energy Use ("&amp;IF(ResultType="Aggregate Impact","MWh","kWh")&amp;"/hour)"</f>
        <v>Estimated Reference Energy Use (kWh/hour)</v>
      </c>
      <c r="F39" s="46" t="str">
        <f>"Observed Event Day Energy Use ("&amp;IF(ResultType="Aggregate Impact","MWh","kWh")&amp;"/hour)"</f>
        <v>Observed Event Day Energy Use (kWh/hour)</v>
      </c>
      <c r="G39" s="46" t="str">
        <f>"Estimated Change in Energy Use ("&amp;IF(ResultType="Aggregate Impact","MWh","kWh")&amp;"/hour)"</f>
        <v>Estimated Change in Energy Use (kWh/hour)</v>
      </c>
      <c r="H39" s="46" t="s">
        <v>72</v>
      </c>
      <c r="I39" s="50" t="str">
        <f>"Uncertainty Adjusted Impact ("&amp;IF(ResultType="Aggregate Impact","MWh/hr)- Percentiles","kWh/hr)- Percentiles")</f>
        <v>Uncertainty Adjusted Impact (kWh/hr)- Percentiles</v>
      </c>
      <c r="J39" s="50"/>
      <c r="K39" s="50"/>
      <c r="L39" s="50"/>
      <c r="M39" s="50"/>
    </row>
    <row r="40" spans="4:15" ht="15" customHeight="1" x14ac:dyDescent="0.25">
      <c r="D40" s="50"/>
      <c r="E40" s="46"/>
      <c r="F40" s="46"/>
      <c r="G40" s="46"/>
      <c r="H40" s="46"/>
      <c r="I40" s="50"/>
      <c r="J40" s="50"/>
      <c r="K40" s="50"/>
      <c r="L40" s="50"/>
      <c r="M40" s="50"/>
    </row>
    <row r="41" spans="4:15" ht="15" customHeight="1" x14ac:dyDescent="0.2">
      <c r="D41" s="50"/>
      <c r="E41" s="46"/>
      <c r="F41" s="46"/>
      <c r="G41" s="46"/>
      <c r="H41" s="46"/>
      <c r="I41" s="11" t="s">
        <v>65</v>
      </c>
      <c r="J41" s="11" t="s">
        <v>66</v>
      </c>
      <c r="K41" s="11" t="s">
        <v>67</v>
      </c>
      <c r="L41" s="11" t="s">
        <v>68</v>
      </c>
      <c r="M41" s="11" t="s">
        <v>69</v>
      </c>
    </row>
    <row r="42" spans="4:15" ht="15" customHeight="1" x14ac:dyDescent="0.25">
      <c r="D42" s="12" t="s">
        <v>71</v>
      </c>
      <c r="E42" s="13">
        <f ca="1">SUM(E15:E38)</f>
        <v>0</v>
      </c>
      <c r="F42" s="13">
        <f ca="1">SUM(F15:F38)</f>
        <v>0</v>
      </c>
      <c r="G42" s="13">
        <f ca="1">SUM(G15:G38)</f>
        <v>0</v>
      </c>
      <c r="H42" s="13">
        <f ca="1">AVERAGE(H15:H38)</f>
        <v>76.219697083333344</v>
      </c>
      <c r="I42" s="13" t="s">
        <v>103</v>
      </c>
      <c r="J42" s="13" t="s">
        <v>103</v>
      </c>
      <c r="K42" s="13" t="s">
        <v>103</v>
      </c>
      <c r="L42" s="13" t="s">
        <v>103</v>
      </c>
      <c r="M42" s="13" t="s">
        <v>103</v>
      </c>
    </row>
    <row r="43" spans="4:15" ht="15" customHeight="1" thickBot="1" x14ac:dyDescent="0.3">
      <c r="D43" s="14" t="s">
        <v>169</v>
      </c>
      <c r="E43" s="15">
        <f ca="1">IFERROR(IF($F$7=0,"n/a",AVERAGEIFS(E$15:E$38,$D$15:$D$38, "&gt;="&amp;$F$7,$D$15:$D$38,"&lt;="&amp;$H$7)),0)</f>
        <v>0</v>
      </c>
      <c r="F43" s="15">
        <f ca="1">IFERROR(IF($F$7=0,"n/a",AVERAGEIFS(F$15:F$38,$D$15:$D$38, "&gt;="&amp;$F$7,$D$15:$D$38,"&lt;="&amp;$H$7)),0)</f>
        <v>0</v>
      </c>
      <c r="G43" s="15">
        <f ca="1">IFERROR(IF($F$7=0,"n/a",AVERAGEIFS(G$15:G$38,$D$15:$D$38, "&gt;="&amp;$F$7,$D$15:$D$38,"&lt;="&amp;$H$7)),0)</f>
        <v>0</v>
      </c>
      <c r="H43" s="15">
        <f ca="1">IFERROR(IF($F$7=0,"n/a",AVERAGEIFS(H$15:H$38,$D$15:$D$38, "&gt;="&amp;$F$7,$D$15:$D$38,"&lt;="&amp;$H$7)),0)</f>
        <v>85.806815</v>
      </c>
      <c r="I43" s="13">
        <f ca="1">IFERROR(IF($F$7=0,"n/a",$G43+(SQRT($O43)*IF(ResultType="Aggregate Impact",1/1000,1/$I$5)*_xlfn.NORM.S.INV(I$3/100))), 0)</f>
        <v>0</v>
      </c>
      <c r="J43" s="13">
        <f ca="1">IFERROR(IF($F$7=0,"n/a",$G43+(SQRT($O43)*IF(ResultType="Aggregate Impact",1/1000,1/$I$5)*_xlfn.NORM.S.INV(J$3/100))), 0)</f>
        <v>0</v>
      </c>
      <c r="K43" s="13">
        <f ca="1">IFERROR(IF($F$7=0,"n/a",$G43+(SQRT($O43)*IF(ResultType="Aggregate Impact",1/1000,1/$I$5)*_xlfn.NORM.S.INV(K$3/100))), 0)</f>
        <v>0</v>
      </c>
      <c r="L43" s="13">
        <f ca="1">IFERROR(IF($F$7=0,"n/a",$G43+(SQRT($O43)*IF(ResultType="Aggregate Impact",1/1000,1/$I$5)*_xlfn.NORM.S.INV(L$3/100))), 0)</f>
        <v>0</v>
      </c>
      <c r="M43" s="13">
        <f ca="1">IFERROR(IF($F$7=0,"n/a",$G43+(SQRT($O43)*IF(ResultType="Aggregate Impact",1/1000,1/$I$5)*_xlfn.NORM.S.INV(M$3/100))), 0)</f>
        <v>0</v>
      </c>
      <c r="O43" s="2">
        <f ca="1">IFERROR(IF($F$7=0,"n/a",AVERAGEIFS(O$15:O$38,$D$15:$D$38, "&gt;="&amp;$F$7,$D$15:$D$38,"&lt;="&amp;$H$7)),0)</f>
        <v>0</v>
      </c>
    </row>
    <row r="44" spans="4:15" ht="30" customHeight="1" x14ac:dyDescent="0.25">
      <c r="D44" s="51" t="s">
        <v>170</v>
      </c>
      <c r="E44" s="51"/>
      <c r="F44" s="51"/>
      <c r="G44" s="51"/>
      <c r="H44" s="51"/>
      <c r="I44" s="51"/>
      <c r="J44" s="51"/>
      <c r="K44" s="51"/>
      <c r="L44" s="51"/>
      <c r="M44" s="51"/>
    </row>
    <row r="45" spans="4:15" ht="15" customHeight="1" x14ac:dyDescent="0.25">
      <c r="G45" s="35"/>
    </row>
    <row r="46" spans="4:15" ht="15" customHeight="1" x14ac:dyDescent="0.25">
      <c r="D46" s="38"/>
      <c r="E46" s="39"/>
      <c r="F46" s="39"/>
      <c r="G46" s="39"/>
      <c r="H46" s="39"/>
      <c r="I46" s="39"/>
      <c r="J46" s="39"/>
      <c r="K46" s="39"/>
      <c r="L46" s="39"/>
      <c r="M46" s="39"/>
    </row>
    <row r="47" spans="4:15" ht="15" customHeight="1" x14ac:dyDescent="0.25">
      <c r="D47" s="39"/>
      <c r="E47" s="39"/>
      <c r="F47" s="39"/>
      <c r="G47" s="39"/>
      <c r="H47" s="39"/>
      <c r="I47" s="39"/>
      <c r="J47" s="39"/>
      <c r="K47" s="39"/>
      <c r="L47" s="39"/>
      <c r="M47" s="39"/>
    </row>
    <row r="48" spans="4:15" ht="15" customHeight="1" x14ac:dyDescent="0.25">
      <c r="D48" s="39"/>
      <c r="E48" s="39"/>
      <c r="F48" s="39"/>
      <c r="G48" s="39"/>
      <c r="H48" s="39"/>
      <c r="I48" s="39"/>
      <c r="J48" s="39"/>
      <c r="K48" s="39"/>
      <c r="L48" s="39"/>
      <c r="M48" s="39"/>
    </row>
    <row r="49" spans="4:13" ht="15" customHeight="1" x14ac:dyDescent="0.25">
      <c r="D49" s="39"/>
      <c r="E49" s="39"/>
      <c r="F49" s="39"/>
      <c r="G49" s="39"/>
      <c r="H49" s="39"/>
      <c r="I49" s="39"/>
      <c r="J49" s="39"/>
      <c r="K49" s="39"/>
      <c r="L49" s="39"/>
      <c r="M49" s="39"/>
    </row>
    <row r="50" spans="4:13" ht="15" customHeight="1" x14ac:dyDescent="0.25">
      <c r="D50" s="39"/>
      <c r="E50" s="39"/>
      <c r="F50" s="39"/>
      <c r="G50" s="39"/>
      <c r="H50" s="39"/>
      <c r="I50" s="39"/>
      <c r="J50" s="39"/>
      <c r="K50" s="39"/>
      <c r="L50" s="39"/>
      <c r="M50" s="39"/>
    </row>
    <row r="51" spans="4:13" ht="15" customHeight="1" x14ac:dyDescent="0.25">
      <c r="D51" s="39"/>
      <c r="E51" s="39"/>
      <c r="F51" s="39"/>
      <c r="G51" s="39"/>
      <c r="H51" s="39"/>
      <c r="I51" s="39"/>
      <c r="J51" s="39"/>
      <c r="K51" s="39"/>
      <c r="L51" s="39"/>
      <c r="M51" s="39"/>
    </row>
  </sheetData>
  <mergeCells count="18">
    <mergeCell ref="D44:M44"/>
    <mergeCell ref="I39:M40"/>
    <mergeCell ref="D39:D41"/>
    <mergeCell ref="F39:F41"/>
    <mergeCell ref="E39:E41"/>
    <mergeCell ref="G39:G41"/>
    <mergeCell ref="H39:H41"/>
    <mergeCell ref="A1:M1"/>
    <mergeCell ref="A2:M2"/>
    <mergeCell ref="B10:B12"/>
    <mergeCell ref="E12:E14"/>
    <mergeCell ref="G12:G14"/>
    <mergeCell ref="D9:M10"/>
    <mergeCell ref="D11:M11"/>
    <mergeCell ref="H12:H14"/>
    <mergeCell ref="I12:M13"/>
    <mergeCell ref="D12:D14"/>
    <mergeCell ref="F12:F14"/>
  </mergeCells>
  <conditionalFormatting sqref="H43 E42:G43 D15:M38 I42:M43">
    <cfRule type="expression" dxfId="8" priority="17">
      <formula>AND($D15&gt;=$F$7, $D15 &lt;=$H$7)</formula>
    </cfRule>
  </conditionalFormatting>
  <conditionalFormatting sqref="D9 D11">
    <cfRule type="expression" dxfId="7" priority="30">
      <formula>D9&lt;&gt;""</formula>
    </cfRule>
  </conditionalFormatting>
  <conditionalFormatting sqref="N7:O7">
    <cfRule type="notContainsBlanks" dxfId="6" priority="11">
      <formula>LEN(TRIM(N7))&gt;0</formula>
    </cfRule>
  </conditionalFormatting>
  <conditionalFormatting sqref="B10">
    <cfRule type="cellIs" dxfId="5" priority="9" operator="notEqual">
      <formula>""</formula>
    </cfRule>
  </conditionalFormatting>
  <conditionalFormatting sqref="E15:G38 E42:G43 I15:M38 I43:M43">
    <cfRule type="expression" dxfId="4" priority="35">
      <formula>$D$11="Results are confidential for this combination."</formula>
    </cfRule>
  </conditionalFormatting>
  <conditionalFormatting sqref="F7 H7">
    <cfRule type="cellIs" dxfId="3" priority="3" operator="equal">
      <formula>0</formula>
    </cfRule>
  </conditionalFormatting>
  <conditionalFormatting sqref="F6">
    <cfRule type="cellIs" dxfId="2" priority="2" operator="equal">
      <formula>0</formula>
    </cfRule>
  </conditionalFormatting>
  <conditionalFormatting sqref="H6">
    <cfRule type="cellIs" dxfId="1" priority="1" operator="equal">
      <formula>0</formula>
    </cfRule>
  </conditionalFormatting>
  <conditionalFormatting sqref="D15:M38">
    <cfRule type="expression" dxfId="0" priority="22">
      <formula>AND($D15&gt;=$F$6, $D15 &lt;=$H$6)</formula>
    </cfRule>
  </conditionalFormatting>
  <dataValidations disablePrompts="1" count="10">
    <dataValidation type="list" allowBlank="1" showInputMessage="1" showErrorMessage="1" sqref="B6" xr:uid="{00000000-0002-0000-0000-000000000000}">
      <formula1>"Aggregate Impact, Average Customer"</formula1>
    </dataValidation>
    <dataValidation type="list" allowBlank="1" showInputMessage="1" showErrorMessage="1" sqref="B7" xr:uid="{00000000-0002-0000-0000-000001000000}">
      <formula1>Products</formula1>
    </dataValidation>
    <dataValidation type="list" allowBlank="1" showInputMessage="1" showErrorMessage="1" sqref="B13" xr:uid="{00000000-0002-0000-0000-000002000000}">
      <formula1>LCAs</formula1>
    </dataValidation>
    <dataValidation type="list" allowBlank="1" showInputMessage="1" showErrorMessage="1" sqref="B14" xr:uid="{00000000-0002-0000-0000-000003000000}">
      <formula1>Aggregators</formula1>
    </dataValidation>
    <dataValidation type="list" allowBlank="1" showInputMessage="1" showErrorMessage="1" sqref="B16" xr:uid="{00000000-0002-0000-0000-000004000000}">
      <formula1>Industries</formula1>
    </dataValidation>
    <dataValidation type="list" allowBlank="1" showInputMessage="1" showErrorMessage="1" sqref="B17" xr:uid="{00000000-0002-0000-0000-000005000000}">
      <formula1>AutoDRs</formula1>
    </dataValidation>
    <dataValidation type="list" allowBlank="1" showInputMessage="1" showErrorMessage="1" sqref="B18" xr:uid="{00000000-0002-0000-0000-000006000000}">
      <formula1>DualDRs</formula1>
    </dataValidation>
    <dataValidation type="list" allowBlank="1" showInputMessage="1" showErrorMessage="1" sqref="B8" xr:uid="{00000000-0002-0000-0000-000007000000}">
      <formula1>Event_Days</formula1>
    </dataValidation>
    <dataValidation type="list" allowBlank="1" showInputMessage="1" showErrorMessage="1" sqref="B15" xr:uid="{00000000-0002-0000-0000-000008000000}">
      <formula1>SizeDesc</formula1>
    </dataValidation>
    <dataValidation type="list" showInputMessage="1" showErrorMessage="1" sqref="B9" xr:uid="{00000000-0002-0000-0000-000009000000}">
      <formula1>EventWindows</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V247"/>
  <sheetViews>
    <sheetView topLeftCell="E1" zoomScale="85" zoomScaleNormal="85" workbookViewId="0">
      <selection activeCell="K18" sqref="K18"/>
    </sheetView>
  </sheetViews>
  <sheetFormatPr defaultRowHeight="15" x14ac:dyDescent="0.25"/>
  <cols>
    <col min="1" max="1" width="18.140625" bestFit="1" customWidth="1"/>
    <col min="2" max="4" width="35.85546875" bestFit="1" customWidth="1"/>
    <col min="5" max="5" width="34.7109375" bestFit="1" customWidth="1"/>
    <col min="6" max="6" width="41.140625" bestFit="1" customWidth="1"/>
    <col min="7" max="7" width="14.28515625" bestFit="1" customWidth="1"/>
    <col min="9" max="9" width="37.140625" bestFit="1" customWidth="1"/>
    <col min="10" max="10" width="28.7109375" bestFit="1" customWidth="1"/>
    <col min="11" max="11" width="10.28515625" bestFit="1" customWidth="1"/>
    <col min="12" max="12" width="14.28515625" bestFit="1" customWidth="1"/>
    <col min="17" max="17" width="14.28515625" bestFit="1" customWidth="1"/>
    <col min="18" max="18" width="9.85546875" bestFit="1" customWidth="1"/>
    <col min="21" max="21" width="28.7109375" bestFit="1" customWidth="1"/>
    <col min="22" max="23" width="9.85546875" bestFit="1" customWidth="1"/>
    <col min="24" max="24" width="8.140625" bestFit="1" customWidth="1"/>
    <col min="25" max="25" width="10.42578125" bestFit="1" customWidth="1"/>
  </cols>
  <sheetData>
    <row r="1" spans="1:22" x14ac:dyDescent="0.25">
      <c r="B1" s="10" t="s">
        <v>211</v>
      </c>
      <c r="C1" s="10" t="s">
        <v>204</v>
      </c>
      <c r="D1" s="10" t="s">
        <v>190</v>
      </c>
      <c r="E1" s="10" t="s">
        <v>191</v>
      </c>
      <c r="F1" s="10" t="s">
        <v>192</v>
      </c>
      <c r="G1" s="10" t="s">
        <v>99</v>
      </c>
      <c r="I1" s="21" t="s">
        <v>112</v>
      </c>
      <c r="J1" s="21" t="s">
        <v>106</v>
      </c>
      <c r="K1" s="21" t="s">
        <v>0</v>
      </c>
      <c r="L1" s="21" t="s">
        <v>111</v>
      </c>
      <c r="M1" s="21" t="s">
        <v>113</v>
      </c>
      <c r="N1" s="21" t="s">
        <v>114</v>
      </c>
    </row>
    <row r="2" spans="1:22" x14ac:dyDescent="0.25">
      <c r="B2" s="25" t="s">
        <v>117</v>
      </c>
      <c r="C2" s="25" t="s">
        <v>117</v>
      </c>
      <c r="D2" s="25" t="s">
        <v>117</v>
      </c>
      <c r="E2" s="25" t="s">
        <v>117</v>
      </c>
      <c r="F2" s="25" t="s">
        <v>117</v>
      </c>
      <c r="G2" s="26" t="str">
        <f>IF(COUNTIFS($J:$J,Product,$K:$K,Date)&gt;0,"Combined","")</f>
        <v/>
      </c>
      <c r="I2" s="26" t="str">
        <f>J2&amp;"_"&amp;K2&amp;"_"&amp;COUNTIFS($J$1:$J2, $J2, $K$1:$K2, $K2)</f>
        <v>Elect DA 1-4 (11AM-7PM)_43692_1</v>
      </c>
      <c r="J2" t="s">
        <v>183</v>
      </c>
      <c r="K2" s="23">
        <v>43692</v>
      </c>
      <c r="L2" s="26" t="str">
        <f t="shared" ref="L2:L10" si="0">"HE-"&amp;M2&amp;" to HE-"&amp;N2</f>
        <v>HE-18 to HE-18</v>
      </c>
      <c r="M2">
        <v>18</v>
      </c>
      <c r="N2">
        <v>18</v>
      </c>
      <c r="Q2" s="23"/>
      <c r="R2" s="23"/>
      <c r="V2" s="23"/>
    </row>
    <row r="3" spans="1:22" x14ac:dyDescent="0.25">
      <c r="B3" s="23">
        <v>43670</v>
      </c>
      <c r="C3" s="23">
        <v>43670</v>
      </c>
      <c r="D3" s="23">
        <v>43670</v>
      </c>
      <c r="E3" s="23">
        <v>43670</v>
      </c>
      <c r="F3" s="23">
        <v>43670</v>
      </c>
      <c r="G3" s="26" t="str">
        <f>IFERROR(VLOOKUP(Product&amp;"_"&amp;Date&amp;"_1",$I:$N, 4, FALSE), "")</f>
        <v/>
      </c>
      <c r="I3" s="26" t="str">
        <f>J3&amp;"_"&amp;K3&amp;"_"&amp;COUNTIFS($J$1:$J3, $J3, $K$1:$K3, $K3)</f>
        <v>Elect DA 1-4 (11AM-7PM)_43692_2</v>
      </c>
      <c r="J3" t="s">
        <v>183</v>
      </c>
      <c r="K3" s="23">
        <v>43692</v>
      </c>
      <c r="L3" s="26" t="str">
        <f t="shared" si="0"/>
        <v>HE-19 to HE-19</v>
      </c>
      <c r="M3">
        <v>19</v>
      </c>
      <c r="N3">
        <v>19</v>
      </c>
      <c r="Q3" s="23"/>
      <c r="R3" s="23"/>
      <c r="V3" s="23"/>
    </row>
    <row r="4" spans="1:22" x14ac:dyDescent="0.25">
      <c r="B4" s="23">
        <v>43671</v>
      </c>
      <c r="C4" s="23">
        <v>43671</v>
      </c>
      <c r="D4" s="23">
        <v>43691</v>
      </c>
      <c r="E4" s="23">
        <v>43671</v>
      </c>
      <c r="F4" s="23">
        <v>43691</v>
      </c>
      <c r="G4" s="26" t="str">
        <f>IFERROR(VLOOKUP(Product&amp;"_"&amp;Date&amp;"_2",$I:$N, 4, FALSE), "")</f>
        <v/>
      </c>
      <c r="I4" s="26" t="str">
        <f>J4&amp;"_"&amp;K4&amp;"_"&amp;COUNTIFS($J$1:$J4, $J4, $K$1:$K4, $K4)</f>
        <v>Elect DA 1-4 (11AM-7PM)_43760_1</v>
      </c>
      <c r="J4" t="s">
        <v>183</v>
      </c>
      <c r="K4" s="23">
        <v>43760</v>
      </c>
      <c r="L4" s="26" t="str">
        <f t="shared" si="0"/>
        <v>HE-18 to HE-19</v>
      </c>
      <c r="M4">
        <v>18</v>
      </c>
      <c r="N4">
        <v>19</v>
      </c>
      <c r="Q4" s="23"/>
      <c r="R4" s="23"/>
      <c r="V4" s="23"/>
    </row>
    <row r="5" spans="1:22" x14ac:dyDescent="0.25">
      <c r="B5" s="23">
        <v>43691</v>
      </c>
      <c r="C5" s="23">
        <v>43691</v>
      </c>
      <c r="D5" s="23">
        <v>43692</v>
      </c>
      <c r="E5" s="23">
        <v>43732</v>
      </c>
      <c r="F5" s="23">
        <v>43692</v>
      </c>
      <c r="G5" s="26" t="str">
        <f>IFERROR(VLOOKUP(Product&amp;"_"&amp;Date&amp;"_3",$I:$N, 4, FALSE), "")</f>
        <v/>
      </c>
      <c r="I5" s="26" t="str">
        <f>J5&amp;"_"&amp;K5&amp;"_"&amp;COUNTIFS($J$1:$J5, $J5, $K$1:$K5, $K5)</f>
        <v>Elect DA 1-4 (11AM-7PM)_43760_2</v>
      </c>
      <c r="J5" t="s">
        <v>183</v>
      </c>
      <c r="K5" s="23">
        <v>43760</v>
      </c>
      <c r="L5" s="26" t="str">
        <f t="shared" si="0"/>
        <v>HE-19 to HE-19</v>
      </c>
      <c r="M5">
        <v>19</v>
      </c>
      <c r="N5">
        <v>19</v>
      </c>
      <c r="Q5" s="23"/>
      <c r="R5" s="23"/>
      <c r="V5" s="23"/>
    </row>
    <row r="6" spans="1:22" x14ac:dyDescent="0.25">
      <c r="B6" s="23">
        <v>43692</v>
      </c>
      <c r="C6" s="23">
        <v>43692</v>
      </c>
      <c r="D6" s="23">
        <v>43704</v>
      </c>
      <c r="E6" s="23">
        <v>43760</v>
      </c>
      <c r="F6" s="23">
        <v>43704</v>
      </c>
      <c r="G6" s="26" t="str">
        <f>IFERROR(VLOOKUP(Product&amp;"_"&amp;Date&amp;"_4",$I:$N, 4, FALSE), "")</f>
        <v/>
      </c>
      <c r="I6" s="26" t="str">
        <f>J6&amp;"_"&amp;K6&amp;"_"&amp;COUNTIFS($J$1:$J6, $J6, $K$1:$K6, $K6)</f>
        <v>Elect DA 2-6 (1PM-9PM)_43760_1</v>
      </c>
      <c r="J6" t="s">
        <v>185</v>
      </c>
      <c r="K6" s="23">
        <v>43760</v>
      </c>
      <c r="L6" s="26" t="str">
        <f t="shared" si="0"/>
        <v>HE-18 to HE-19</v>
      </c>
      <c r="M6">
        <v>18</v>
      </c>
      <c r="N6">
        <v>19</v>
      </c>
      <c r="Q6" s="23"/>
      <c r="R6" s="23"/>
      <c r="V6" s="23"/>
    </row>
    <row r="7" spans="1:22" x14ac:dyDescent="0.25">
      <c r="B7" s="23">
        <v>43704</v>
      </c>
      <c r="C7" s="23">
        <v>43704</v>
      </c>
      <c r="D7" s="23">
        <v>43713</v>
      </c>
      <c r="E7" s="23"/>
      <c r="F7" s="23">
        <v>43713</v>
      </c>
      <c r="I7" s="26" t="str">
        <f>J7&amp;"_"&amp;K7&amp;"_"&amp;COUNTIFS($J$1:$J7, $J7, $K$1:$K7, $K7)</f>
        <v>Elect DA 2-6 (1PM-9PM)_43760_2</v>
      </c>
      <c r="J7" t="s">
        <v>185</v>
      </c>
      <c r="K7" s="23">
        <v>43760</v>
      </c>
      <c r="L7" s="26" t="str">
        <f t="shared" si="0"/>
        <v>HE-19 to HE-20</v>
      </c>
      <c r="M7">
        <v>19</v>
      </c>
      <c r="N7">
        <v>20</v>
      </c>
      <c r="Q7" s="23"/>
      <c r="R7" s="23"/>
      <c r="V7" s="23"/>
    </row>
    <row r="8" spans="1:22" x14ac:dyDescent="0.25">
      <c r="B8" s="23">
        <v>43713</v>
      </c>
      <c r="C8" s="23">
        <v>43713</v>
      </c>
      <c r="D8" s="23">
        <v>43721</v>
      </c>
      <c r="E8" s="23"/>
      <c r="F8" s="23">
        <v>43721</v>
      </c>
      <c r="I8" s="26" t="str">
        <f>J8&amp;"_"&amp;K8&amp;"_"&amp;COUNTIFS($J$1:$J8, $J8, $K$1:$K8, $K8)</f>
        <v>Prescribed DA 1-4 (11AM-7PM)_43692_1</v>
      </c>
      <c r="J8" t="s">
        <v>184</v>
      </c>
      <c r="K8" s="23">
        <v>43692</v>
      </c>
      <c r="L8" s="26" t="str">
        <f t="shared" si="0"/>
        <v>HE-17 to HE-19</v>
      </c>
      <c r="M8">
        <v>17</v>
      </c>
      <c r="N8">
        <v>19</v>
      </c>
      <c r="Q8" s="23"/>
      <c r="R8" s="23"/>
      <c r="V8" s="23"/>
    </row>
    <row r="9" spans="1:22" x14ac:dyDescent="0.25">
      <c r="B9" s="23">
        <v>43721</v>
      </c>
      <c r="C9" s="23">
        <v>43721</v>
      </c>
      <c r="D9" s="23">
        <v>43732</v>
      </c>
      <c r="E9" s="23"/>
      <c r="F9" s="23">
        <v>43732</v>
      </c>
      <c r="I9" s="26" t="str">
        <f>J9&amp;"_"&amp;K9&amp;"_"&amp;COUNTIFS($J$1:$J9, $J9, $K$1:$K9, $K9)</f>
        <v>Prescribed DA 1-4 (11AM-7PM)_43692_2</v>
      </c>
      <c r="J9" t="s">
        <v>184</v>
      </c>
      <c r="K9" s="23">
        <v>43692</v>
      </c>
      <c r="L9" s="26" t="str">
        <f t="shared" si="0"/>
        <v>HE-19 to HE-19</v>
      </c>
      <c r="M9">
        <v>19</v>
      </c>
      <c r="N9">
        <v>19</v>
      </c>
      <c r="Q9" s="23"/>
      <c r="R9" s="23"/>
      <c r="V9" s="23"/>
    </row>
    <row r="10" spans="1:22" x14ac:dyDescent="0.25">
      <c r="B10" s="23">
        <v>43732</v>
      </c>
      <c r="C10" s="23">
        <v>43732</v>
      </c>
      <c r="D10" s="23">
        <v>43733</v>
      </c>
      <c r="F10" s="23">
        <v>43733</v>
      </c>
      <c r="I10" s="26" t="str">
        <f>J10&amp;"_"&amp;K10&amp;"_"&amp;COUNTIFS($J$1:$J10, $J10, $K$1:$K10, $K10)</f>
        <v>Prescribed DA 1-4 (11AM-7PM)_43760_1</v>
      </c>
      <c r="J10" t="s">
        <v>184</v>
      </c>
      <c r="K10" s="23">
        <v>43760</v>
      </c>
      <c r="L10" s="26" t="str">
        <f t="shared" si="0"/>
        <v>HE-18 to HE-19</v>
      </c>
      <c r="M10">
        <v>18</v>
      </c>
      <c r="N10">
        <v>19</v>
      </c>
      <c r="Q10" s="23"/>
      <c r="R10" s="23"/>
      <c r="V10" s="23"/>
    </row>
    <row r="11" spans="1:22" x14ac:dyDescent="0.25">
      <c r="B11" s="23">
        <v>43733</v>
      </c>
      <c r="C11" s="23">
        <v>43733</v>
      </c>
      <c r="D11" s="23">
        <v>43745</v>
      </c>
      <c r="F11" s="23">
        <v>43745</v>
      </c>
      <c r="Q11" s="23"/>
      <c r="R11" s="23"/>
      <c r="V11" s="23"/>
    </row>
    <row r="12" spans="1:22" x14ac:dyDescent="0.25">
      <c r="B12" s="23">
        <v>43745</v>
      </c>
      <c r="C12" s="23">
        <v>43745</v>
      </c>
      <c r="D12" s="23">
        <v>43753</v>
      </c>
      <c r="F12" s="23">
        <v>43747</v>
      </c>
      <c r="Q12" s="23"/>
      <c r="R12" s="23"/>
      <c r="V12" s="23"/>
    </row>
    <row r="13" spans="1:22" x14ac:dyDescent="0.25">
      <c r="A13" s="23"/>
      <c r="B13" s="23">
        <v>43747</v>
      </c>
      <c r="C13" s="23">
        <v>43753</v>
      </c>
      <c r="D13" s="23">
        <v>43759</v>
      </c>
      <c r="F13" s="23">
        <v>43753</v>
      </c>
      <c r="Q13" s="23"/>
      <c r="R13" s="23"/>
      <c r="V13" s="23"/>
    </row>
    <row r="14" spans="1:22" x14ac:dyDescent="0.25">
      <c r="A14" s="23"/>
      <c r="B14" s="23">
        <v>43753</v>
      </c>
      <c r="C14" s="23">
        <v>43759</v>
      </c>
      <c r="D14" s="23">
        <v>43760</v>
      </c>
      <c r="F14" s="23">
        <v>43759</v>
      </c>
      <c r="Q14" s="23"/>
      <c r="R14" s="23"/>
      <c r="S14" s="23"/>
      <c r="V14" s="23"/>
    </row>
    <row r="15" spans="1:22" x14ac:dyDescent="0.25">
      <c r="A15" s="23"/>
      <c r="B15" s="23">
        <v>43759</v>
      </c>
      <c r="C15" s="23">
        <v>43760</v>
      </c>
      <c r="D15" s="23"/>
      <c r="F15" s="23">
        <v>43760</v>
      </c>
      <c r="Q15" s="23"/>
      <c r="R15" s="23"/>
      <c r="S15" s="23"/>
      <c r="V15" s="23"/>
    </row>
    <row r="16" spans="1:22" x14ac:dyDescent="0.25">
      <c r="A16" s="23"/>
      <c r="B16" s="23">
        <v>43760</v>
      </c>
      <c r="C16" s="23"/>
      <c r="D16" s="23"/>
      <c r="F16" s="23"/>
      <c r="Q16" s="23"/>
      <c r="R16" s="23"/>
      <c r="S16" s="23"/>
      <c r="V16" s="23"/>
    </row>
    <row r="17" spans="1:22" x14ac:dyDescent="0.25">
      <c r="A17" s="23"/>
      <c r="B17" s="23"/>
      <c r="C17" s="23"/>
      <c r="D17" s="23"/>
      <c r="E17" s="23"/>
      <c r="F17" s="23"/>
      <c r="Q17" s="23"/>
      <c r="R17" s="23"/>
      <c r="S17" s="23"/>
      <c r="V17" s="23"/>
    </row>
    <row r="18" spans="1:22" x14ac:dyDescent="0.25">
      <c r="A18" s="23"/>
      <c r="B18" s="23"/>
      <c r="C18" s="23"/>
      <c r="D18" s="23"/>
      <c r="E18" s="23"/>
      <c r="F18" s="23"/>
      <c r="R18" s="23"/>
      <c r="S18" s="23"/>
      <c r="V18" s="23"/>
    </row>
    <row r="19" spans="1:22" x14ac:dyDescent="0.25">
      <c r="A19" s="23"/>
      <c r="B19" s="23"/>
      <c r="C19" s="23"/>
      <c r="D19" s="23"/>
      <c r="E19" s="23"/>
      <c r="F19" s="23"/>
      <c r="R19" s="23"/>
      <c r="V19" s="23"/>
    </row>
    <row r="20" spans="1:22" x14ac:dyDescent="0.25">
      <c r="A20" s="23"/>
      <c r="B20" s="23"/>
      <c r="C20" s="23"/>
      <c r="D20" s="23"/>
      <c r="E20" s="23"/>
      <c r="F20" s="23"/>
      <c r="R20" s="23"/>
      <c r="V20" s="23"/>
    </row>
    <row r="21" spans="1:22" x14ac:dyDescent="0.25">
      <c r="A21" s="23"/>
      <c r="B21" s="23"/>
      <c r="C21" s="23"/>
      <c r="D21" s="23"/>
      <c r="E21" s="23"/>
      <c r="F21" s="23"/>
      <c r="R21" s="23"/>
      <c r="V21" s="23"/>
    </row>
    <row r="22" spans="1:22" x14ac:dyDescent="0.25">
      <c r="A22" s="23"/>
      <c r="B22" s="23"/>
      <c r="C22" s="23"/>
      <c r="D22" s="23"/>
      <c r="E22" s="23"/>
      <c r="F22" s="23"/>
      <c r="R22" s="23"/>
      <c r="V22" s="23"/>
    </row>
    <row r="23" spans="1:22" x14ac:dyDescent="0.25">
      <c r="A23" s="23"/>
      <c r="B23" s="23"/>
      <c r="C23" s="23"/>
      <c r="D23" s="23"/>
      <c r="E23" s="23"/>
      <c r="F23" s="23"/>
      <c r="R23" s="23"/>
      <c r="V23" s="23"/>
    </row>
    <row r="24" spans="1:22" x14ac:dyDescent="0.25">
      <c r="A24" s="23"/>
      <c r="B24" s="23"/>
      <c r="C24" s="23"/>
      <c r="D24" s="23"/>
      <c r="E24" s="23"/>
      <c r="F24" s="23"/>
      <c r="R24" s="23"/>
      <c r="V24" s="23"/>
    </row>
    <row r="25" spans="1:22" x14ac:dyDescent="0.25">
      <c r="A25" s="23"/>
      <c r="B25" s="23"/>
      <c r="C25" s="23"/>
      <c r="D25" s="23"/>
      <c r="R25" s="23"/>
      <c r="V25" s="23"/>
    </row>
    <row r="26" spans="1:22" x14ac:dyDescent="0.25">
      <c r="A26" s="23"/>
      <c r="B26" s="23"/>
      <c r="C26" s="23"/>
      <c r="D26" s="23"/>
      <c r="R26" s="23"/>
      <c r="V26" s="23"/>
    </row>
    <row r="27" spans="1:22" x14ac:dyDescent="0.25">
      <c r="B27" s="23"/>
      <c r="C27" s="23"/>
      <c r="D27" s="23"/>
      <c r="R27" s="23"/>
      <c r="V27" s="23"/>
    </row>
    <row r="28" spans="1:22" x14ac:dyDescent="0.25">
      <c r="B28" s="23"/>
      <c r="C28" s="23"/>
      <c r="D28" s="23"/>
      <c r="R28" s="23"/>
      <c r="V28" s="23"/>
    </row>
    <row r="29" spans="1:22" x14ac:dyDescent="0.25">
      <c r="B29" s="23"/>
      <c r="C29" s="23"/>
      <c r="D29" s="23"/>
      <c r="R29" s="23"/>
      <c r="V29" s="23"/>
    </row>
    <row r="30" spans="1:22" x14ac:dyDescent="0.25">
      <c r="B30" s="23"/>
      <c r="C30" s="23"/>
      <c r="D30" s="23"/>
      <c r="R30" s="23"/>
      <c r="V30" s="23"/>
    </row>
    <row r="31" spans="1:22" x14ac:dyDescent="0.25">
      <c r="B31" s="23"/>
      <c r="C31" s="23"/>
      <c r="D31" s="23"/>
      <c r="R31" s="23"/>
      <c r="V31" s="23"/>
    </row>
    <row r="32" spans="1:22" x14ac:dyDescent="0.25">
      <c r="B32" s="23"/>
      <c r="C32" s="23"/>
      <c r="D32" s="23"/>
      <c r="R32" s="23"/>
      <c r="V32" s="23"/>
    </row>
    <row r="33" spans="2:22" x14ac:dyDescent="0.25">
      <c r="B33" s="23"/>
      <c r="C33" s="23"/>
      <c r="R33" s="23"/>
      <c r="V33" s="23"/>
    </row>
    <row r="34" spans="2:22" x14ac:dyDescent="0.25">
      <c r="B34" s="23"/>
      <c r="C34" s="23"/>
      <c r="R34" s="23"/>
      <c r="V34" s="23"/>
    </row>
    <row r="35" spans="2:22" x14ac:dyDescent="0.25">
      <c r="B35" s="23"/>
      <c r="C35" s="23"/>
      <c r="R35" s="23"/>
      <c r="V35" s="23"/>
    </row>
    <row r="36" spans="2:22" x14ac:dyDescent="0.25">
      <c r="B36" s="23"/>
      <c r="C36" s="23"/>
      <c r="R36" s="23"/>
      <c r="V36" s="23"/>
    </row>
    <row r="37" spans="2:22" x14ac:dyDescent="0.25">
      <c r="B37" s="23"/>
      <c r="C37" s="23"/>
      <c r="R37" s="23"/>
      <c r="V37" s="23"/>
    </row>
    <row r="38" spans="2:22" x14ac:dyDescent="0.25">
      <c r="B38" s="23"/>
      <c r="C38" s="23"/>
      <c r="R38" s="23"/>
      <c r="V38" s="23"/>
    </row>
    <row r="39" spans="2:22" x14ac:dyDescent="0.25">
      <c r="B39" s="23"/>
      <c r="C39" s="23"/>
      <c r="R39" s="23"/>
      <c r="V39" s="23"/>
    </row>
    <row r="40" spans="2:22" x14ac:dyDescent="0.25">
      <c r="B40" s="23"/>
      <c r="C40" s="23"/>
      <c r="R40" s="23"/>
      <c r="V40" s="23"/>
    </row>
    <row r="41" spans="2:22" x14ac:dyDescent="0.25">
      <c r="B41" s="23"/>
      <c r="C41" s="23"/>
      <c r="R41" s="23"/>
      <c r="V41" s="23"/>
    </row>
    <row r="42" spans="2:22" x14ac:dyDescent="0.25">
      <c r="B42" s="23"/>
      <c r="C42" s="23"/>
      <c r="R42" s="23"/>
      <c r="V42" s="23"/>
    </row>
    <row r="43" spans="2:22" x14ac:dyDescent="0.25">
      <c r="B43" s="23"/>
      <c r="C43" s="23"/>
      <c r="R43" s="23"/>
      <c r="V43" s="23"/>
    </row>
    <row r="44" spans="2:22" x14ac:dyDescent="0.25">
      <c r="B44" s="23"/>
      <c r="C44" s="23"/>
      <c r="R44" s="23"/>
      <c r="V44" s="23"/>
    </row>
    <row r="45" spans="2:22" x14ac:dyDescent="0.25">
      <c r="B45" s="23"/>
      <c r="C45" s="23"/>
      <c r="R45" s="23"/>
      <c r="V45" s="23"/>
    </row>
    <row r="46" spans="2:22" x14ac:dyDescent="0.25">
      <c r="B46" s="23"/>
      <c r="C46" s="23"/>
      <c r="R46" s="23"/>
      <c r="V46" s="23"/>
    </row>
    <row r="47" spans="2:22" x14ac:dyDescent="0.25">
      <c r="B47" s="23"/>
      <c r="C47" s="23"/>
      <c r="R47" s="23"/>
      <c r="V47" s="23"/>
    </row>
    <row r="48" spans="2:22" x14ac:dyDescent="0.25">
      <c r="B48" s="23"/>
      <c r="C48" s="23"/>
      <c r="R48" s="23"/>
      <c r="V48" s="23"/>
    </row>
    <row r="49" spans="3:22" x14ac:dyDescent="0.25">
      <c r="C49" s="23"/>
      <c r="R49" s="23"/>
      <c r="V49" s="23"/>
    </row>
    <row r="50" spans="3:22" x14ac:dyDescent="0.25">
      <c r="C50" s="23"/>
      <c r="R50" s="23"/>
      <c r="V50" s="23"/>
    </row>
    <row r="51" spans="3:22" x14ac:dyDescent="0.25">
      <c r="C51" s="23"/>
      <c r="R51" s="23"/>
      <c r="V51" s="23"/>
    </row>
    <row r="52" spans="3:22" x14ac:dyDescent="0.25">
      <c r="C52" s="23"/>
      <c r="R52" s="23"/>
      <c r="V52" s="23"/>
    </row>
    <row r="53" spans="3:22" x14ac:dyDescent="0.25">
      <c r="C53" s="23"/>
      <c r="R53" s="23"/>
      <c r="V53" s="23"/>
    </row>
    <row r="54" spans="3:22" x14ac:dyDescent="0.25">
      <c r="C54" s="23"/>
      <c r="R54" s="23"/>
      <c r="V54" s="23"/>
    </row>
    <row r="55" spans="3:22" x14ac:dyDescent="0.25">
      <c r="C55" s="23"/>
      <c r="V55" s="23"/>
    </row>
    <row r="56" spans="3:22" x14ac:dyDescent="0.25">
      <c r="C56" s="23"/>
      <c r="V56" s="23"/>
    </row>
    <row r="57" spans="3:22" x14ac:dyDescent="0.25">
      <c r="C57" s="23"/>
      <c r="V57" s="23"/>
    </row>
    <row r="58" spans="3:22" x14ac:dyDescent="0.25">
      <c r="C58" s="23"/>
      <c r="V58" s="23"/>
    </row>
    <row r="59" spans="3:22" x14ac:dyDescent="0.25">
      <c r="C59" s="23"/>
      <c r="V59" s="23"/>
    </row>
    <row r="60" spans="3:22" x14ac:dyDescent="0.25">
      <c r="C60" s="23"/>
      <c r="V60" s="23"/>
    </row>
    <row r="61" spans="3:22" x14ac:dyDescent="0.25">
      <c r="C61" s="23"/>
      <c r="V61" s="23"/>
    </row>
    <row r="62" spans="3:22" x14ac:dyDescent="0.25">
      <c r="C62" s="23"/>
      <c r="V62" s="23"/>
    </row>
    <row r="63" spans="3:22" x14ac:dyDescent="0.25">
      <c r="C63" s="23"/>
      <c r="V63" s="23"/>
    </row>
    <row r="64" spans="3:22" x14ac:dyDescent="0.25">
      <c r="C64" s="23"/>
      <c r="V64" s="23"/>
    </row>
    <row r="65" spans="3:22" x14ac:dyDescent="0.25">
      <c r="C65" s="23"/>
      <c r="V65" s="23"/>
    </row>
    <row r="66" spans="3:22" x14ac:dyDescent="0.25">
      <c r="C66" s="23"/>
      <c r="V66" s="23"/>
    </row>
    <row r="67" spans="3:22" x14ac:dyDescent="0.25">
      <c r="C67" s="23"/>
      <c r="V67" s="23"/>
    </row>
    <row r="68" spans="3:22" x14ac:dyDescent="0.25">
      <c r="C68" s="23"/>
      <c r="V68" s="23"/>
    </row>
    <row r="69" spans="3:22" x14ac:dyDescent="0.25">
      <c r="C69" s="23"/>
      <c r="V69" s="23"/>
    </row>
    <row r="70" spans="3:22" x14ac:dyDescent="0.25">
      <c r="C70" s="23"/>
      <c r="V70" s="23"/>
    </row>
    <row r="71" spans="3:22" x14ac:dyDescent="0.25">
      <c r="C71" s="23"/>
      <c r="V71" s="23"/>
    </row>
    <row r="72" spans="3:22" x14ac:dyDescent="0.25">
      <c r="C72" s="23"/>
      <c r="V72" s="23"/>
    </row>
    <row r="73" spans="3:22" x14ac:dyDescent="0.25">
      <c r="C73" s="23"/>
      <c r="V73" s="23"/>
    </row>
    <row r="74" spans="3:22" x14ac:dyDescent="0.25">
      <c r="C74" s="23"/>
      <c r="V74" s="23"/>
    </row>
    <row r="75" spans="3:22" x14ac:dyDescent="0.25">
      <c r="C75" s="23"/>
      <c r="V75" s="23"/>
    </row>
    <row r="76" spans="3:22" x14ac:dyDescent="0.25">
      <c r="C76" s="23"/>
      <c r="V76" s="23"/>
    </row>
    <row r="77" spans="3:22" x14ac:dyDescent="0.25">
      <c r="C77" s="23"/>
      <c r="V77" s="23"/>
    </row>
    <row r="78" spans="3:22" x14ac:dyDescent="0.25">
      <c r="C78" s="23"/>
      <c r="V78" s="23"/>
    </row>
    <row r="79" spans="3:22" x14ac:dyDescent="0.25">
      <c r="C79" s="23"/>
      <c r="V79" s="23"/>
    </row>
    <row r="80" spans="3:22" x14ac:dyDescent="0.25">
      <c r="C80" s="23"/>
      <c r="V80" s="23"/>
    </row>
    <row r="81" spans="3:22" x14ac:dyDescent="0.25">
      <c r="C81" s="23"/>
      <c r="V81" s="23"/>
    </row>
    <row r="82" spans="3:22" x14ac:dyDescent="0.25">
      <c r="C82" s="23"/>
      <c r="V82" s="23"/>
    </row>
    <row r="83" spans="3:22" x14ac:dyDescent="0.25">
      <c r="C83" s="23"/>
      <c r="V83" s="23"/>
    </row>
    <row r="84" spans="3:22" x14ac:dyDescent="0.25">
      <c r="C84" s="23"/>
      <c r="V84" s="23"/>
    </row>
    <row r="85" spans="3:22" x14ac:dyDescent="0.25">
      <c r="C85" s="23"/>
      <c r="V85" s="23"/>
    </row>
    <row r="86" spans="3:22" x14ac:dyDescent="0.25">
      <c r="C86" s="23"/>
      <c r="V86" s="23"/>
    </row>
    <row r="87" spans="3:22" x14ac:dyDescent="0.25">
      <c r="C87" s="23"/>
      <c r="V87" s="23"/>
    </row>
    <row r="88" spans="3:22" x14ac:dyDescent="0.25">
      <c r="C88" s="23"/>
      <c r="V88" s="23"/>
    </row>
    <row r="89" spans="3:22" x14ac:dyDescent="0.25">
      <c r="C89" s="23"/>
      <c r="V89" s="23"/>
    </row>
    <row r="90" spans="3:22" x14ac:dyDescent="0.25">
      <c r="C90" s="23"/>
      <c r="V90" s="23"/>
    </row>
    <row r="91" spans="3:22" x14ac:dyDescent="0.25">
      <c r="C91" s="23"/>
      <c r="V91" s="23"/>
    </row>
    <row r="92" spans="3:22" x14ac:dyDescent="0.25">
      <c r="C92" s="23"/>
      <c r="V92" s="23"/>
    </row>
    <row r="93" spans="3:22" x14ac:dyDescent="0.25">
      <c r="C93" s="23"/>
      <c r="V93" s="23"/>
    </row>
    <row r="94" spans="3:22" x14ac:dyDescent="0.25">
      <c r="C94" s="23"/>
      <c r="V94" s="23"/>
    </row>
    <row r="95" spans="3:22" x14ac:dyDescent="0.25">
      <c r="C95" s="23"/>
      <c r="V95" s="23"/>
    </row>
    <row r="96" spans="3:22" x14ac:dyDescent="0.25">
      <c r="C96" s="23"/>
      <c r="V96" s="23"/>
    </row>
    <row r="97" spans="3:22" x14ac:dyDescent="0.25">
      <c r="C97" s="23"/>
      <c r="V97" s="23"/>
    </row>
    <row r="98" spans="3:22" x14ac:dyDescent="0.25">
      <c r="C98" s="23"/>
      <c r="V98" s="23"/>
    </row>
    <row r="99" spans="3:22" x14ac:dyDescent="0.25">
      <c r="C99" s="23"/>
      <c r="V99" s="23"/>
    </row>
    <row r="100" spans="3:22" x14ac:dyDescent="0.25">
      <c r="C100" s="23"/>
      <c r="V100" s="23"/>
    </row>
    <row r="101" spans="3:22" x14ac:dyDescent="0.25">
      <c r="C101" s="23"/>
      <c r="V101" s="23"/>
    </row>
    <row r="102" spans="3:22" x14ac:dyDescent="0.25">
      <c r="C102" s="23"/>
      <c r="V102" s="23"/>
    </row>
    <row r="103" spans="3:22" x14ac:dyDescent="0.25">
      <c r="C103" s="23"/>
      <c r="V103" s="23"/>
    </row>
    <row r="104" spans="3:22" x14ac:dyDescent="0.25">
      <c r="C104" s="23"/>
      <c r="V104" s="23"/>
    </row>
    <row r="105" spans="3:22" x14ac:dyDescent="0.25">
      <c r="C105" s="23"/>
      <c r="V105" s="23"/>
    </row>
    <row r="106" spans="3:22" x14ac:dyDescent="0.25">
      <c r="C106" s="23"/>
      <c r="V106" s="23"/>
    </row>
    <row r="107" spans="3:22" x14ac:dyDescent="0.25">
      <c r="C107" s="23"/>
      <c r="V107" s="23"/>
    </row>
    <row r="108" spans="3:22" x14ac:dyDescent="0.25">
      <c r="C108" s="23"/>
      <c r="V108" s="23"/>
    </row>
    <row r="109" spans="3:22" x14ac:dyDescent="0.25">
      <c r="C109" s="23"/>
      <c r="V109" s="23"/>
    </row>
    <row r="110" spans="3:22" x14ac:dyDescent="0.25">
      <c r="C110" s="23"/>
      <c r="V110" s="23"/>
    </row>
    <row r="111" spans="3:22" x14ac:dyDescent="0.25">
      <c r="C111" s="23"/>
      <c r="V111" s="23"/>
    </row>
    <row r="112" spans="3:22" x14ac:dyDescent="0.25">
      <c r="C112" s="23"/>
      <c r="V112" s="23"/>
    </row>
    <row r="113" spans="3:22" x14ac:dyDescent="0.25">
      <c r="C113" s="23"/>
      <c r="V113" s="23"/>
    </row>
    <row r="114" spans="3:22" x14ac:dyDescent="0.25">
      <c r="C114" s="23"/>
      <c r="V114" s="23"/>
    </row>
    <row r="115" spans="3:22" x14ac:dyDescent="0.25">
      <c r="C115" s="23"/>
      <c r="V115" s="23"/>
    </row>
    <row r="116" spans="3:22" x14ac:dyDescent="0.25">
      <c r="C116" s="23"/>
      <c r="V116" s="23"/>
    </row>
    <row r="117" spans="3:22" x14ac:dyDescent="0.25">
      <c r="C117" s="23"/>
      <c r="V117" s="23"/>
    </row>
    <row r="118" spans="3:22" x14ac:dyDescent="0.25">
      <c r="C118" s="23"/>
      <c r="V118" s="23"/>
    </row>
    <row r="119" spans="3:22" x14ac:dyDescent="0.25">
      <c r="C119" s="23"/>
      <c r="V119" s="23"/>
    </row>
    <row r="120" spans="3:22" x14ac:dyDescent="0.25">
      <c r="C120" s="23"/>
      <c r="V120" s="23"/>
    </row>
    <row r="121" spans="3:22" x14ac:dyDescent="0.25">
      <c r="C121" s="23"/>
      <c r="V121" s="23"/>
    </row>
    <row r="122" spans="3:22" x14ac:dyDescent="0.25">
      <c r="C122" s="23"/>
      <c r="V122" s="23"/>
    </row>
    <row r="123" spans="3:22" x14ac:dyDescent="0.25">
      <c r="C123" s="23"/>
      <c r="V123" s="23"/>
    </row>
    <row r="124" spans="3:22" x14ac:dyDescent="0.25">
      <c r="C124" s="23"/>
      <c r="V124" s="23"/>
    </row>
    <row r="125" spans="3:22" x14ac:dyDescent="0.25">
      <c r="C125" s="23"/>
      <c r="V125" s="23"/>
    </row>
    <row r="126" spans="3:22" x14ac:dyDescent="0.25">
      <c r="V126" s="23"/>
    </row>
    <row r="127" spans="3:22" x14ac:dyDescent="0.25">
      <c r="C127" s="23"/>
      <c r="V127" s="23"/>
    </row>
    <row r="128" spans="3:22" x14ac:dyDescent="0.25">
      <c r="C128" s="23"/>
      <c r="V128" s="23"/>
    </row>
    <row r="129" spans="3:22" x14ac:dyDescent="0.25">
      <c r="C129" s="23"/>
      <c r="V129" s="23"/>
    </row>
    <row r="130" spans="3:22" x14ac:dyDescent="0.25">
      <c r="C130" s="23"/>
      <c r="V130" s="23"/>
    </row>
    <row r="131" spans="3:22" x14ac:dyDescent="0.25">
      <c r="C131" s="23"/>
      <c r="V131" s="23"/>
    </row>
    <row r="132" spans="3:22" x14ac:dyDescent="0.25">
      <c r="C132" s="23"/>
      <c r="V132" s="23"/>
    </row>
    <row r="133" spans="3:22" x14ac:dyDescent="0.25">
      <c r="C133" s="23"/>
      <c r="V133" s="23"/>
    </row>
    <row r="134" spans="3:22" x14ac:dyDescent="0.25">
      <c r="C134" s="23"/>
      <c r="V134" s="23"/>
    </row>
    <row r="135" spans="3:22" x14ac:dyDescent="0.25">
      <c r="C135" s="23"/>
      <c r="V135" s="23"/>
    </row>
    <row r="136" spans="3:22" x14ac:dyDescent="0.25">
      <c r="C136" s="23"/>
      <c r="V136" s="23"/>
    </row>
    <row r="137" spans="3:22" x14ac:dyDescent="0.25">
      <c r="C137" s="23"/>
      <c r="V137" s="23"/>
    </row>
    <row r="138" spans="3:22" x14ac:dyDescent="0.25">
      <c r="C138" s="23"/>
      <c r="V138" s="23"/>
    </row>
    <row r="139" spans="3:22" x14ac:dyDescent="0.25">
      <c r="C139" s="23"/>
      <c r="V139" s="23"/>
    </row>
    <row r="140" spans="3:22" x14ac:dyDescent="0.25">
      <c r="C140" s="23"/>
      <c r="V140" s="23"/>
    </row>
    <row r="141" spans="3:22" x14ac:dyDescent="0.25">
      <c r="C141" s="23"/>
      <c r="V141" s="23"/>
    </row>
    <row r="142" spans="3:22" x14ac:dyDescent="0.25">
      <c r="C142" s="23"/>
      <c r="V142" s="23"/>
    </row>
    <row r="143" spans="3:22" x14ac:dyDescent="0.25">
      <c r="C143" s="23"/>
      <c r="V143" s="23"/>
    </row>
    <row r="144" spans="3:22" x14ac:dyDescent="0.25">
      <c r="C144" s="23"/>
      <c r="V144" s="23"/>
    </row>
    <row r="145" spans="3:22" x14ac:dyDescent="0.25">
      <c r="C145" s="23"/>
      <c r="V145" s="23"/>
    </row>
    <row r="146" spans="3:22" x14ac:dyDescent="0.25">
      <c r="C146" s="23"/>
      <c r="V146" s="23"/>
    </row>
    <row r="147" spans="3:22" x14ac:dyDescent="0.25">
      <c r="C147" s="23"/>
      <c r="V147" s="23"/>
    </row>
    <row r="148" spans="3:22" x14ac:dyDescent="0.25">
      <c r="C148" s="23"/>
      <c r="V148" s="23"/>
    </row>
    <row r="149" spans="3:22" x14ac:dyDescent="0.25">
      <c r="C149" s="23"/>
      <c r="V149" s="23"/>
    </row>
    <row r="150" spans="3:22" x14ac:dyDescent="0.25">
      <c r="C150" s="23"/>
      <c r="V150" s="23"/>
    </row>
    <row r="151" spans="3:22" x14ac:dyDescent="0.25">
      <c r="C151" s="23"/>
      <c r="V151" s="23"/>
    </row>
    <row r="152" spans="3:22" x14ac:dyDescent="0.25">
      <c r="C152" s="23"/>
      <c r="V152" s="23"/>
    </row>
    <row r="153" spans="3:22" x14ac:dyDescent="0.25">
      <c r="C153" s="23"/>
      <c r="V153" s="23"/>
    </row>
    <row r="154" spans="3:22" x14ac:dyDescent="0.25">
      <c r="C154" s="23"/>
      <c r="V154" s="23"/>
    </row>
    <row r="155" spans="3:22" x14ac:dyDescent="0.25">
      <c r="C155" s="23"/>
      <c r="V155" s="23"/>
    </row>
    <row r="156" spans="3:22" x14ac:dyDescent="0.25">
      <c r="C156" s="23"/>
      <c r="V156" s="23"/>
    </row>
    <row r="157" spans="3:22" x14ac:dyDescent="0.25">
      <c r="V157" s="23"/>
    </row>
    <row r="158" spans="3:22" x14ac:dyDescent="0.25">
      <c r="C158" s="23"/>
      <c r="V158" s="23"/>
    </row>
    <row r="159" spans="3:22" x14ac:dyDescent="0.25">
      <c r="C159" s="23"/>
      <c r="V159" s="23"/>
    </row>
    <row r="160" spans="3:22" x14ac:dyDescent="0.25">
      <c r="C160" s="23"/>
      <c r="V160" s="23"/>
    </row>
    <row r="161" spans="3:22" x14ac:dyDescent="0.25">
      <c r="C161" s="23"/>
      <c r="V161" s="23"/>
    </row>
    <row r="162" spans="3:22" x14ac:dyDescent="0.25">
      <c r="C162" s="23"/>
      <c r="V162" s="23"/>
    </row>
    <row r="163" spans="3:22" x14ac:dyDescent="0.25">
      <c r="C163" s="23"/>
      <c r="V163" s="23"/>
    </row>
    <row r="164" spans="3:22" x14ac:dyDescent="0.25">
      <c r="C164" s="23"/>
      <c r="V164" s="23"/>
    </row>
    <row r="165" spans="3:22" x14ac:dyDescent="0.25">
      <c r="C165" s="23"/>
      <c r="V165" s="23"/>
    </row>
    <row r="166" spans="3:22" x14ac:dyDescent="0.25">
      <c r="C166" s="23"/>
      <c r="V166" s="23"/>
    </row>
    <row r="167" spans="3:22" x14ac:dyDescent="0.25">
      <c r="C167" s="23"/>
      <c r="V167" s="23"/>
    </row>
    <row r="168" spans="3:22" x14ac:dyDescent="0.25">
      <c r="C168" s="23"/>
      <c r="V168" s="23"/>
    </row>
    <row r="169" spans="3:22" x14ac:dyDescent="0.25">
      <c r="V169" s="23"/>
    </row>
    <row r="170" spans="3:22" x14ac:dyDescent="0.25">
      <c r="C170" s="23"/>
      <c r="V170" s="23"/>
    </row>
    <row r="171" spans="3:22" x14ac:dyDescent="0.25">
      <c r="C171" s="23"/>
      <c r="V171" s="23"/>
    </row>
    <row r="172" spans="3:22" x14ac:dyDescent="0.25">
      <c r="C172" s="23"/>
      <c r="V172" s="23"/>
    </row>
    <row r="173" spans="3:22" x14ac:dyDescent="0.25">
      <c r="C173" s="23"/>
      <c r="V173" s="23"/>
    </row>
    <row r="174" spans="3:22" x14ac:dyDescent="0.25">
      <c r="C174" s="23"/>
      <c r="V174" s="23"/>
    </row>
    <row r="175" spans="3:22" x14ac:dyDescent="0.25">
      <c r="C175" s="23"/>
      <c r="V175" s="23"/>
    </row>
    <row r="176" spans="3:22" x14ac:dyDescent="0.25">
      <c r="C176" s="23"/>
      <c r="V176" s="23"/>
    </row>
    <row r="177" spans="3:22" x14ac:dyDescent="0.25">
      <c r="V177" s="23"/>
    </row>
    <row r="178" spans="3:22" x14ac:dyDescent="0.25">
      <c r="C178" s="23"/>
      <c r="V178" s="23"/>
    </row>
    <row r="179" spans="3:22" x14ac:dyDescent="0.25">
      <c r="C179" s="23"/>
      <c r="V179" s="23"/>
    </row>
    <row r="180" spans="3:22" x14ac:dyDescent="0.25">
      <c r="C180" s="23"/>
      <c r="V180" s="23"/>
    </row>
    <row r="181" spans="3:22" x14ac:dyDescent="0.25">
      <c r="C181" s="23"/>
      <c r="V181" s="23"/>
    </row>
    <row r="182" spans="3:22" x14ac:dyDescent="0.25">
      <c r="C182" s="23"/>
      <c r="V182" s="23"/>
    </row>
    <row r="183" spans="3:22" x14ac:dyDescent="0.25">
      <c r="C183" s="23"/>
      <c r="V183" s="23"/>
    </row>
    <row r="184" spans="3:22" x14ac:dyDescent="0.25">
      <c r="C184" s="23"/>
      <c r="V184" s="23"/>
    </row>
    <row r="185" spans="3:22" x14ac:dyDescent="0.25">
      <c r="C185" s="23"/>
      <c r="V185" s="23"/>
    </row>
    <row r="186" spans="3:22" x14ac:dyDescent="0.25">
      <c r="C186" s="23"/>
      <c r="V186" s="23"/>
    </row>
    <row r="187" spans="3:22" x14ac:dyDescent="0.25">
      <c r="C187" s="23"/>
      <c r="V187" s="23"/>
    </row>
    <row r="188" spans="3:22" x14ac:dyDescent="0.25">
      <c r="C188" s="23"/>
      <c r="V188" s="23"/>
    </row>
    <row r="189" spans="3:22" x14ac:dyDescent="0.25">
      <c r="C189" s="23"/>
      <c r="V189" s="23"/>
    </row>
    <row r="190" spans="3:22" x14ac:dyDescent="0.25">
      <c r="C190" s="23"/>
      <c r="V190" s="23"/>
    </row>
    <row r="191" spans="3:22" x14ac:dyDescent="0.25">
      <c r="C191" s="23"/>
      <c r="V191" s="23"/>
    </row>
    <row r="192" spans="3:22" x14ac:dyDescent="0.25">
      <c r="C192" s="23"/>
      <c r="V192" s="23"/>
    </row>
    <row r="193" spans="3:22" x14ac:dyDescent="0.25">
      <c r="C193" s="23"/>
      <c r="V193" s="23"/>
    </row>
    <row r="194" spans="3:22" x14ac:dyDescent="0.25">
      <c r="C194" s="23"/>
      <c r="V194" s="23"/>
    </row>
    <row r="195" spans="3:22" x14ac:dyDescent="0.25">
      <c r="C195" s="23"/>
      <c r="V195" s="23"/>
    </row>
    <row r="196" spans="3:22" x14ac:dyDescent="0.25">
      <c r="C196" s="23"/>
      <c r="V196" s="23"/>
    </row>
    <row r="197" spans="3:22" x14ac:dyDescent="0.25">
      <c r="C197" s="23"/>
      <c r="V197" s="23"/>
    </row>
    <row r="198" spans="3:22" x14ac:dyDescent="0.25">
      <c r="C198" s="23"/>
      <c r="V198" s="23"/>
    </row>
    <row r="199" spans="3:22" x14ac:dyDescent="0.25">
      <c r="C199" s="23"/>
      <c r="V199" s="23"/>
    </row>
    <row r="200" spans="3:22" x14ac:dyDescent="0.25">
      <c r="V200" s="23"/>
    </row>
    <row r="201" spans="3:22" x14ac:dyDescent="0.25">
      <c r="V201" s="23"/>
    </row>
    <row r="202" spans="3:22" x14ac:dyDescent="0.25">
      <c r="V202" s="23"/>
    </row>
    <row r="203" spans="3:22" x14ac:dyDescent="0.25">
      <c r="V203" s="23"/>
    </row>
    <row r="204" spans="3:22" x14ac:dyDescent="0.25">
      <c r="V204" s="23"/>
    </row>
    <row r="205" spans="3:22" x14ac:dyDescent="0.25">
      <c r="V205" s="23"/>
    </row>
    <row r="206" spans="3:22" x14ac:dyDescent="0.25">
      <c r="V206" s="23"/>
    </row>
    <row r="207" spans="3:22" x14ac:dyDescent="0.25">
      <c r="V207" s="23"/>
    </row>
    <row r="208" spans="3:22" x14ac:dyDescent="0.25">
      <c r="V208" s="23"/>
    </row>
    <row r="209" spans="22:22" x14ac:dyDescent="0.25">
      <c r="V209" s="23"/>
    </row>
    <row r="210" spans="22:22" x14ac:dyDescent="0.25">
      <c r="V210" s="23"/>
    </row>
    <row r="211" spans="22:22" x14ac:dyDescent="0.25">
      <c r="V211" s="23"/>
    </row>
    <row r="212" spans="22:22" x14ac:dyDescent="0.25">
      <c r="V212" s="23"/>
    </row>
    <row r="213" spans="22:22" x14ac:dyDescent="0.25">
      <c r="V213" s="23"/>
    </row>
    <row r="214" spans="22:22" x14ac:dyDescent="0.25">
      <c r="V214" s="23"/>
    </row>
    <row r="215" spans="22:22" x14ac:dyDescent="0.25">
      <c r="V215" s="23"/>
    </row>
    <row r="216" spans="22:22" x14ac:dyDescent="0.25">
      <c r="V216" s="23"/>
    </row>
    <row r="217" spans="22:22" x14ac:dyDescent="0.25">
      <c r="V217" s="23"/>
    </row>
    <row r="218" spans="22:22" x14ac:dyDescent="0.25">
      <c r="V218" s="23"/>
    </row>
    <row r="219" spans="22:22" x14ac:dyDescent="0.25">
      <c r="V219" s="23"/>
    </row>
    <row r="220" spans="22:22" x14ac:dyDescent="0.25">
      <c r="V220" s="23"/>
    </row>
    <row r="221" spans="22:22" x14ac:dyDescent="0.25">
      <c r="V221" s="23"/>
    </row>
    <row r="222" spans="22:22" x14ac:dyDescent="0.25">
      <c r="V222" s="23"/>
    </row>
    <row r="223" spans="22:22" x14ac:dyDescent="0.25">
      <c r="V223" s="23"/>
    </row>
    <row r="224" spans="22:22" x14ac:dyDescent="0.25">
      <c r="V224" s="23"/>
    </row>
    <row r="225" spans="22:22" x14ac:dyDescent="0.25">
      <c r="V225" s="23"/>
    </row>
    <row r="226" spans="22:22" x14ac:dyDescent="0.25">
      <c r="V226" s="23"/>
    </row>
    <row r="227" spans="22:22" x14ac:dyDescent="0.25">
      <c r="V227" s="23"/>
    </row>
    <row r="228" spans="22:22" x14ac:dyDescent="0.25">
      <c r="V228" s="23"/>
    </row>
    <row r="229" spans="22:22" x14ac:dyDescent="0.25">
      <c r="V229" s="23"/>
    </row>
    <row r="230" spans="22:22" x14ac:dyDescent="0.25">
      <c r="V230" s="23"/>
    </row>
    <row r="231" spans="22:22" x14ac:dyDescent="0.25">
      <c r="V231" s="23"/>
    </row>
    <row r="232" spans="22:22" x14ac:dyDescent="0.25">
      <c r="V232" s="23"/>
    </row>
    <row r="233" spans="22:22" x14ac:dyDescent="0.25">
      <c r="V233" s="23"/>
    </row>
    <row r="234" spans="22:22" x14ac:dyDescent="0.25">
      <c r="V234" s="23"/>
    </row>
    <row r="235" spans="22:22" x14ac:dyDescent="0.25">
      <c r="V235" s="23"/>
    </row>
    <row r="236" spans="22:22" x14ac:dyDescent="0.25">
      <c r="V236" s="23"/>
    </row>
    <row r="237" spans="22:22" x14ac:dyDescent="0.25">
      <c r="V237" s="23"/>
    </row>
    <row r="238" spans="22:22" x14ac:dyDescent="0.25">
      <c r="V238" s="23"/>
    </row>
    <row r="239" spans="22:22" x14ac:dyDescent="0.25">
      <c r="V239" s="23"/>
    </row>
    <row r="240" spans="22:22" x14ac:dyDescent="0.25">
      <c r="V240" s="23"/>
    </row>
    <row r="241" spans="22:22" x14ac:dyDescent="0.25">
      <c r="V241" s="23"/>
    </row>
    <row r="242" spans="22:22" x14ac:dyDescent="0.25">
      <c r="V242" s="23"/>
    </row>
    <row r="243" spans="22:22" x14ac:dyDescent="0.25">
      <c r="V243" s="23"/>
    </row>
    <row r="244" spans="22:22" x14ac:dyDescent="0.25">
      <c r="V244" s="23"/>
    </row>
    <row r="245" spans="22:22" x14ac:dyDescent="0.25">
      <c r="V245" s="23"/>
    </row>
    <row r="246" spans="22:22" x14ac:dyDescent="0.25">
      <c r="V246" s="23"/>
    </row>
    <row r="247" spans="22:22" x14ac:dyDescent="0.25">
      <c r="V247" s="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1"/>
  </sheetPr>
  <dimension ref="A1:H70"/>
  <sheetViews>
    <sheetView zoomScale="70" zoomScaleNormal="70" workbookViewId="0">
      <selection activeCell="K18" sqref="K18"/>
    </sheetView>
  </sheetViews>
  <sheetFormatPr defaultRowHeight="15" x14ac:dyDescent="0.25"/>
  <cols>
    <col min="1" max="1" width="9.28515625" bestFit="1" customWidth="1"/>
    <col min="2" max="2" width="30.5703125" bestFit="1" customWidth="1"/>
    <col min="3" max="3" width="19.140625" bestFit="1" customWidth="1"/>
    <col min="4" max="4" width="31.140625" bestFit="1" customWidth="1"/>
    <col min="5" max="5" width="35.85546875" bestFit="1" customWidth="1"/>
    <col min="6" max="6" width="10.7109375" bestFit="1" customWidth="1"/>
    <col min="7" max="7" width="19.42578125" bestFit="1" customWidth="1"/>
    <col min="10" max="11" width="8.85546875" customWidth="1"/>
  </cols>
  <sheetData>
    <row r="1" spans="1:8" x14ac:dyDescent="0.25">
      <c r="A1" s="26" t="s">
        <v>50</v>
      </c>
      <c r="B1" s="26" t="s">
        <v>51</v>
      </c>
      <c r="C1" s="26" t="s">
        <v>3</v>
      </c>
      <c r="D1" s="26" t="s">
        <v>1</v>
      </c>
      <c r="E1" s="26" t="s">
        <v>4</v>
      </c>
      <c r="F1" s="26" t="s">
        <v>105</v>
      </c>
      <c r="G1" s="26" t="s">
        <v>2</v>
      </c>
      <c r="H1" s="26" t="s">
        <v>100</v>
      </c>
    </row>
    <row r="2" spans="1:8" x14ac:dyDescent="0.25">
      <c r="A2" s="26" t="s">
        <v>115</v>
      </c>
      <c r="B2" s="26" t="s">
        <v>208</v>
      </c>
      <c r="C2" s="26" t="s">
        <v>61</v>
      </c>
      <c r="D2" s="26" t="s">
        <v>61</v>
      </c>
      <c r="E2" s="26" t="s">
        <v>61</v>
      </c>
      <c r="F2" s="26" t="s">
        <v>61</v>
      </c>
      <c r="G2" s="26" t="s">
        <v>61</v>
      </c>
      <c r="H2" s="26" t="s">
        <v>61</v>
      </c>
    </row>
    <row r="3" spans="1:8" x14ac:dyDescent="0.25">
      <c r="A3" s="26" t="s">
        <v>115</v>
      </c>
      <c r="B3" s="26" t="s">
        <v>199</v>
      </c>
      <c r="C3" s="26" t="s">
        <v>36</v>
      </c>
      <c r="D3" s="26" t="s">
        <v>187</v>
      </c>
      <c r="E3" s="26" t="s">
        <v>30</v>
      </c>
      <c r="F3" s="26" t="s">
        <v>98</v>
      </c>
      <c r="G3" s="26"/>
      <c r="H3" s="26" t="s">
        <v>209</v>
      </c>
    </row>
    <row r="4" spans="1:8" x14ac:dyDescent="0.25">
      <c r="B4" s="26" t="s">
        <v>183</v>
      </c>
      <c r="C4" s="26" t="s">
        <v>189</v>
      </c>
      <c r="D4" s="26" t="s">
        <v>108</v>
      </c>
      <c r="E4" s="26" t="s">
        <v>38</v>
      </c>
      <c r="F4" s="26" t="s">
        <v>97</v>
      </c>
      <c r="G4" s="26"/>
      <c r="H4" s="26" t="s">
        <v>101</v>
      </c>
    </row>
    <row r="5" spans="1:8" x14ac:dyDescent="0.25">
      <c r="B5" s="26" t="s">
        <v>185</v>
      </c>
      <c r="C5" s="26" t="s">
        <v>41</v>
      </c>
      <c r="D5" s="26" t="s">
        <v>109</v>
      </c>
      <c r="E5" s="26" t="s">
        <v>31</v>
      </c>
      <c r="H5" s="26" t="s">
        <v>102</v>
      </c>
    </row>
    <row r="6" spans="1:8" x14ac:dyDescent="0.25">
      <c r="B6" s="26" t="s">
        <v>184</v>
      </c>
      <c r="C6" s="26" t="s">
        <v>29</v>
      </c>
      <c r="D6" s="26" t="s">
        <v>110</v>
      </c>
      <c r="E6" s="26" t="s">
        <v>33</v>
      </c>
    </row>
    <row r="7" spans="1:8" x14ac:dyDescent="0.25">
      <c r="C7" s="26" t="s">
        <v>104</v>
      </c>
      <c r="D7" s="26" t="s">
        <v>171</v>
      </c>
      <c r="E7" s="26" t="s">
        <v>37</v>
      </c>
    </row>
    <row r="8" spans="1:8" x14ac:dyDescent="0.25">
      <c r="C8" s="26" t="s">
        <v>32</v>
      </c>
      <c r="D8" s="26" t="s">
        <v>188</v>
      </c>
      <c r="E8" s="26" t="s">
        <v>40</v>
      </c>
    </row>
    <row r="9" spans="1:8" x14ac:dyDescent="0.25">
      <c r="C9" s="26" t="s">
        <v>34</v>
      </c>
      <c r="D9" s="26" t="s">
        <v>42</v>
      </c>
      <c r="E9" s="26" t="s">
        <v>35</v>
      </c>
    </row>
    <row r="10" spans="1:8" x14ac:dyDescent="0.25">
      <c r="C10" s="26" t="s">
        <v>39</v>
      </c>
      <c r="D10" s="26" t="s">
        <v>210</v>
      </c>
      <c r="E10" s="26" t="s">
        <v>186</v>
      </c>
    </row>
    <row r="11" spans="1:8" x14ac:dyDescent="0.25">
      <c r="D11" s="26" t="s">
        <v>213</v>
      </c>
      <c r="F11" s="19"/>
      <c r="G11" s="19"/>
      <c r="H11" s="19"/>
    </row>
    <row r="12" spans="1:8" x14ac:dyDescent="0.25">
      <c r="F12" s="19"/>
      <c r="G12" s="19"/>
      <c r="H12" s="19"/>
    </row>
    <row r="13" spans="1:8" x14ac:dyDescent="0.25">
      <c r="C13" s="19"/>
      <c r="F13" s="19"/>
      <c r="G13" s="19"/>
      <c r="H13" s="19"/>
    </row>
    <row r="14" spans="1:8" x14ac:dyDescent="0.25">
      <c r="C14" s="19"/>
      <c r="D14" s="19"/>
      <c r="F14" s="19"/>
      <c r="G14" s="19"/>
      <c r="H14" s="19"/>
    </row>
    <row r="15" spans="1:8" x14ac:dyDescent="0.25">
      <c r="C15" s="19"/>
      <c r="D15" s="19"/>
      <c r="F15" s="19"/>
      <c r="G15" s="19"/>
      <c r="H15" s="19"/>
    </row>
    <row r="16" spans="1:8" x14ac:dyDescent="0.25">
      <c r="C16" s="19"/>
      <c r="D16" s="19"/>
      <c r="F16" s="19"/>
      <c r="G16" s="19"/>
      <c r="H16" s="19"/>
    </row>
    <row r="17" spans="3:8" x14ac:dyDescent="0.25">
      <c r="C17" s="19"/>
      <c r="D17" s="19"/>
      <c r="F17" s="19"/>
      <c r="G17" s="19"/>
      <c r="H17" s="19"/>
    </row>
    <row r="18" spans="3:8" x14ac:dyDescent="0.25">
      <c r="C18" s="19"/>
      <c r="D18" s="19"/>
      <c r="F18" s="19"/>
      <c r="G18" s="19"/>
      <c r="H18" s="19"/>
    </row>
    <row r="19" spans="3:8" x14ac:dyDescent="0.25">
      <c r="C19" s="19"/>
      <c r="D19" s="20"/>
      <c r="E19" s="19"/>
      <c r="F19" s="19"/>
      <c r="G19" s="19"/>
      <c r="H19" s="19"/>
    </row>
    <row r="20" spans="3:8" x14ac:dyDescent="0.25">
      <c r="C20" s="19"/>
      <c r="D20" s="20"/>
      <c r="E20" s="19"/>
      <c r="F20" s="19"/>
      <c r="G20" s="19"/>
      <c r="H20" s="19"/>
    </row>
    <row r="21" spans="3:8" x14ac:dyDescent="0.25">
      <c r="C21" s="19"/>
      <c r="D21" s="20"/>
      <c r="E21" s="19"/>
      <c r="F21" s="19"/>
      <c r="G21" s="19"/>
      <c r="H21" s="19"/>
    </row>
    <row r="22" spans="3:8" x14ac:dyDescent="0.25">
      <c r="C22" s="19"/>
      <c r="D22" s="20"/>
      <c r="E22" s="19"/>
      <c r="F22" s="19"/>
      <c r="G22" s="19"/>
      <c r="H22" s="19"/>
    </row>
    <row r="23" spans="3:8" x14ac:dyDescent="0.25">
      <c r="C23" s="19"/>
      <c r="D23" s="19"/>
      <c r="E23" s="19"/>
      <c r="F23" s="19"/>
      <c r="G23" s="19"/>
      <c r="H23" s="19"/>
    </row>
    <row r="24" spans="3:8" x14ac:dyDescent="0.25">
      <c r="C24" s="19"/>
      <c r="D24" s="19"/>
      <c r="E24" s="19"/>
      <c r="F24" s="19"/>
      <c r="G24" s="19"/>
      <c r="H24" s="19"/>
    </row>
    <row r="25" spans="3:8" x14ac:dyDescent="0.25">
      <c r="C25" s="19"/>
      <c r="D25" s="19"/>
      <c r="E25" s="19"/>
      <c r="F25" s="19"/>
      <c r="G25" s="19"/>
      <c r="H25" s="19"/>
    </row>
    <row r="26" spans="3:8" x14ac:dyDescent="0.25">
      <c r="C26" s="19"/>
      <c r="D26" s="19"/>
      <c r="E26" s="19"/>
      <c r="F26" s="19"/>
      <c r="G26" s="19"/>
      <c r="H26" s="19"/>
    </row>
    <row r="27" spans="3:8" x14ac:dyDescent="0.25">
      <c r="D27" s="19"/>
    </row>
    <row r="60" spans="3:3" x14ac:dyDescent="0.25">
      <c r="C60" s="9"/>
    </row>
    <row r="61" spans="3:3" x14ac:dyDescent="0.25">
      <c r="C61" s="9"/>
    </row>
    <row r="62" spans="3:3" x14ac:dyDescent="0.25">
      <c r="C62" s="9"/>
    </row>
    <row r="63" spans="3:3" x14ac:dyDescent="0.25">
      <c r="C63" s="9"/>
    </row>
    <row r="64" spans="3:3" x14ac:dyDescent="0.25">
      <c r="C64" s="9"/>
    </row>
    <row r="65" spans="3:3" x14ac:dyDescent="0.25">
      <c r="C65" s="9"/>
    </row>
    <row r="66" spans="3:3" x14ac:dyDescent="0.25">
      <c r="C66" s="9"/>
    </row>
    <row r="67" spans="3:3" x14ac:dyDescent="0.25">
      <c r="C67" s="9"/>
    </row>
    <row r="68" spans="3:3" x14ac:dyDescent="0.25">
      <c r="C68" s="9"/>
    </row>
    <row r="69" spans="3:3" x14ac:dyDescent="0.25">
      <c r="C69" s="9"/>
    </row>
    <row r="70" spans="3:3" x14ac:dyDescent="0.25">
      <c r="C70" s="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filterMode="1">
    <tabColor theme="1"/>
  </sheetPr>
  <dimension ref="A1:DQ2187"/>
  <sheetViews>
    <sheetView zoomScale="70" zoomScaleNormal="70" workbookViewId="0">
      <pane xSplit="13" ySplit="1" topLeftCell="N867" activePane="bottomRight" state="frozen"/>
      <selection activeCell="K18" sqref="K18"/>
      <selection pane="topRight" activeCell="K18" sqref="K18"/>
      <selection pane="bottomLeft" activeCell="K18" sqref="K18"/>
      <selection pane="bottomRight" activeCell="DC916" sqref="DC916"/>
    </sheetView>
  </sheetViews>
  <sheetFormatPr defaultRowHeight="15" x14ac:dyDescent="0.25"/>
  <cols>
    <col min="1" max="8" width="9.140625" customWidth="1"/>
    <col min="9" max="9" width="30.5703125" bestFit="1" customWidth="1"/>
    <col min="10" max="10" width="11.5703125" style="22" bestFit="1" customWidth="1"/>
    <col min="11" max="11" width="11.7109375" style="28" customWidth="1"/>
    <col min="12" max="13" width="9.140625" customWidth="1"/>
    <col min="14" max="14" width="10.5703125" bestFit="1" customWidth="1"/>
    <col min="15" max="15" width="10.5703125" customWidth="1"/>
    <col min="16" max="16" width="16" bestFit="1" customWidth="1"/>
    <col min="17" max="17" width="15.7109375" bestFit="1" customWidth="1"/>
    <col min="18" max="18" width="13.85546875" bestFit="1" customWidth="1"/>
    <col min="19" max="19" width="10.7109375" style="28" bestFit="1" customWidth="1"/>
    <col min="20" max="22" width="10.5703125" bestFit="1" customWidth="1"/>
    <col min="23" max="31" width="11.140625" bestFit="1" customWidth="1"/>
    <col min="32" max="43" width="12.28515625" bestFit="1" customWidth="1"/>
    <col min="44" max="46" width="11.140625" bestFit="1" customWidth="1"/>
    <col min="47" max="47" width="12.28515625" bestFit="1" customWidth="1"/>
    <col min="48" max="71" width="10.7109375" bestFit="1" customWidth="1"/>
    <col min="72" max="72" width="11.140625" bestFit="1" customWidth="1"/>
    <col min="73" max="86" width="11" bestFit="1" customWidth="1"/>
    <col min="87" max="90" width="11.140625" bestFit="1" customWidth="1"/>
    <col min="91" max="95" width="10.5703125" bestFit="1" customWidth="1"/>
    <col min="96" max="96" width="11.140625" bestFit="1" customWidth="1"/>
    <col min="97" max="97" width="17.7109375" bestFit="1" customWidth="1"/>
    <col min="98" max="107" width="12.28515625" bestFit="1" customWidth="1"/>
    <col min="108" max="116" width="13.7109375" bestFit="1" customWidth="1"/>
    <col min="117" max="120" width="12.28515625" bestFit="1" customWidth="1"/>
    <col min="121" max="121" width="15" customWidth="1"/>
  </cols>
  <sheetData>
    <row r="1" spans="1:118" x14ac:dyDescent="0.25">
      <c r="A1" t="s">
        <v>60</v>
      </c>
      <c r="B1" t="s">
        <v>200</v>
      </c>
      <c r="C1" t="s">
        <v>172</v>
      </c>
      <c r="D1" t="s">
        <v>173</v>
      </c>
      <c r="E1" t="s">
        <v>174</v>
      </c>
      <c r="F1" t="s">
        <v>175</v>
      </c>
      <c r="G1" t="s">
        <v>176</v>
      </c>
      <c r="H1" t="s">
        <v>177</v>
      </c>
      <c r="I1" t="s">
        <v>51</v>
      </c>
      <c r="J1" s="22" t="s">
        <v>178</v>
      </c>
      <c r="K1" s="28" t="s">
        <v>179</v>
      </c>
      <c r="L1" t="s">
        <v>180</v>
      </c>
      <c r="M1" t="s">
        <v>181</v>
      </c>
      <c r="N1" t="s">
        <v>107</v>
      </c>
      <c r="O1" t="s">
        <v>201</v>
      </c>
      <c r="P1" t="s">
        <v>167</v>
      </c>
      <c r="Q1" t="s">
        <v>182</v>
      </c>
      <c r="R1" t="s">
        <v>168</v>
      </c>
      <c r="S1" s="28" t="s">
        <v>166</v>
      </c>
      <c r="T1" t="s">
        <v>5</v>
      </c>
      <c r="U1" t="s">
        <v>6</v>
      </c>
      <c r="V1" t="s">
        <v>7</v>
      </c>
      <c r="W1" t="s">
        <v>8</v>
      </c>
      <c r="X1" t="s">
        <v>9</v>
      </c>
      <c r="Y1" t="s">
        <v>10</v>
      </c>
      <c r="Z1" t="s">
        <v>11</v>
      </c>
      <c r="AA1" t="s">
        <v>12</v>
      </c>
      <c r="AB1" t="s">
        <v>13</v>
      </c>
      <c r="AC1" t="s">
        <v>14</v>
      </c>
      <c r="AD1" t="s">
        <v>15</v>
      </c>
      <c r="AE1" t="s">
        <v>16</v>
      </c>
      <c r="AF1" t="s">
        <v>17</v>
      </c>
      <c r="AG1" t="s">
        <v>18</v>
      </c>
      <c r="AH1" t="s">
        <v>19</v>
      </c>
      <c r="AI1" t="s">
        <v>20</v>
      </c>
      <c r="AJ1" t="s">
        <v>21</v>
      </c>
      <c r="AK1" t="s">
        <v>22</v>
      </c>
      <c r="AL1" t="s">
        <v>23</v>
      </c>
      <c r="AM1" t="s">
        <v>24</v>
      </c>
      <c r="AN1" t="s">
        <v>25</v>
      </c>
      <c r="AO1" t="s">
        <v>26</v>
      </c>
      <c r="AP1" t="s">
        <v>27</v>
      </c>
      <c r="AQ1" t="s">
        <v>28</v>
      </c>
      <c r="AR1" t="s">
        <v>73</v>
      </c>
      <c r="AS1" t="s">
        <v>74</v>
      </c>
      <c r="AT1" t="s">
        <v>75</v>
      </c>
      <c r="AU1" t="s">
        <v>76</v>
      </c>
      <c r="AV1" t="s">
        <v>77</v>
      </c>
      <c r="AW1" t="s">
        <v>78</v>
      </c>
      <c r="AX1" t="s">
        <v>79</v>
      </c>
      <c r="AY1" t="s">
        <v>80</v>
      </c>
      <c r="AZ1" t="s">
        <v>81</v>
      </c>
      <c r="BA1" t="s">
        <v>82</v>
      </c>
      <c r="BB1" t="s">
        <v>83</v>
      </c>
      <c r="BC1" t="s">
        <v>84</v>
      </c>
      <c r="BD1" t="s">
        <v>85</v>
      </c>
      <c r="BE1" t="s">
        <v>86</v>
      </c>
      <c r="BF1" t="s">
        <v>87</v>
      </c>
      <c r="BG1" t="s">
        <v>88</v>
      </c>
      <c r="BH1" t="s">
        <v>89</v>
      </c>
      <c r="BI1" t="s">
        <v>90</v>
      </c>
      <c r="BJ1" t="s">
        <v>91</v>
      </c>
      <c r="BK1" t="s">
        <v>92</v>
      </c>
      <c r="BL1" t="s">
        <v>93</v>
      </c>
      <c r="BM1" t="s">
        <v>94</v>
      </c>
      <c r="BN1" t="s">
        <v>95</v>
      </c>
      <c r="BO1" t="s">
        <v>96</v>
      </c>
      <c r="BP1" t="s">
        <v>118</v>
      </c>
      <c r="BQ1" t="s">
        <v>119</v>
      </c>
      <c r="BR1" t="s">
        <v>120</v>
      </c>
      <c r="BS1" t="s">
        <v>121</v>
      </c>
      <c r="BT1" t="s">
        <v>122</v>
      </c>
      <c r="BU1" t="s">
        <v>123</v>
      </c>
      <c r="BV1" t="s">
        <v>124</v>
      </c>
      <c r="BW1" t="s">
        <v>125</v>
      </c>
      <c r="BX1" t="s">
        <v>126</v>
      </c>
      <c r="BY1" t="s">
        <v>127</v>
      </c>
      <c r="BZ1" t="s">
        <v>128</v>
      </c>
      <c r="CA1" t="s">
        <v>129</v>
      </c>
      <c r="CB1" t="s">
        <v>130</v>
      </c>
      <c r="CC1" t="s">
        <v>131</v>
      </c>
      <c r="CD1" t="s">
        <v>132</v>
      </c>
      <c r="CE1" t="s">
        <v>133</v>
      </c>
      <c r="CF1" t="s">
        <v>134</v>
      </c>
      <c r="CG1" t="s">
        <v>135</v>
      </c>
      <c r="CH1" t="s">
        <v>136</v>
      </c>
      <c r="CI1" t="s">
        <v>137</v>
      </c>
      <c r="CJ1" t="s">
        <v>138</v>
      </c>
      <c r="CK1" t="s">
        <v>139</v>
      </c>
      <c r="CL1" t="s">
        <v>140</v>
      </c>
      <c r="CM1" t="s">
        <v>141</v>
      </c>
      <c r="CN1" t="s">
        <v>142</v>
      </c>
      <c r="CO1" t="s">
        <v>143</v>
      </c>
      <c r="CP1" t="s">
        <v>144</v>
      </c>
      <c r="CQ1" t="s">
        <v>145</v>
      </c>
      <c r="CR1" t="s">
        <v>146</v>
      </c>
      <c r="CS1" t="s">
        <v>147</v>
      </c>
      <c r="CT1" t="s">
        <v>148</v>
      </c>
      <c r="CU1" t="s">
        <v>149</v>
      </c>
      <c r="CV1" t="s">
        <v>150</v>
      </c>
      <c r="CW1" t="s">
        <v>151</v>
      </c>
      <c r="CX1" t="s">
        <v>152</v>
      </c>
      <c r="CY1" t="s">
        <v>153</v>
      </c>
      <c r="CZ1" t="s">
        <v>154</v>
      </c>
      <c r="DA1" t="s">
        <v>155</v>
      </c>
      <c r="DB1" t="s">
        <v>156</v>
      </c>
      <c r="DC1" t="s">
        <v>157</v>
      </c>
      <c r="DD1" t="s">
        <v>158</v>
      </c>
      <c r="DE1" t="s">
        <v>159</v>
      </c>
      <c r="DF1" t="s">
        <v>160</v>
      </c>
      <c r="DG1" t="s">
        <v>161</v>
      </c>
      <c r="DH1" t="s">
        <v>162</v>
      </c>
      <c r="DI1" t="s">
        <v>163</v>
      </c>
      <c r="DJ1" t="s">
        <v>164</v>
      </c>
      <c r="DK1" t="s">
        <v>165</v>
      </c>
      <c r="DL1" t="s">
        <v>206</v>
      </c>
      <c r="DM1" t="s">
        <v>207</v>
      </c>
      <c r="DN1" t="s">
        <v>212</v>
      </c>
    </row>
    <row r="2" spans="1:118" hidden="1" x14ac:dyDescent="0.25">
      <c r="A2" t="s">
        <v>62</v>
      </c>
      <c r="B2" t="s">
        <v>61</v>
      </c>
      <c r="C2" t="s">
        <v>61</v>
      </c>
      <c r="D2" t="s">
        <v>61</v>
      </c>
      <c r="E2" t="s">
        <v>61</v>
      </c>
      <c r="F2" t="s">
        <v>61</v>
      </c>
      <c r="G2" t="s">
        <v>61</v>
      </c>
      <c r="H2" t="s">
        <v>61</v>
      </c>
      <c r="I2" t="s">
        <v>208</v>
      </c>
      <c r="J2" s="22">
        <v>43670</v>
      </c>
      <c r="K2" s="28">
        <v>19</v>
      </c>
      <c r="L2" s="28">
        <v>19</v>
      </c>
      <c r="M2">
        <v>588</v>
      </c>
      <c r="N2">
        <v>586</v>
      </c>
      <c r="O2">
        <v>1</v>
      </c>
      <c r="P2">
        <v>0</v>
      </c>
      <c r="Q2">
        <v>0</v>
      </c>
      <c r="R2">
        <v>0</v>
      </c>
      <c r="S2" s="28">
        <v>0</v>
      </c>
      <c r="T2">
        <v>75169.279999999999</v>
      </c>
      <c r="U2">
        <v>73377.37</v>
      </c>
      <c r="V2">
        <v>72618.61</v>
      </c>
      <c r="W2">
        <v>72498.22</v>
      </c>
      <c r="X2">
        <v>72575.360000000001</v>
      </c>
      <c r="Y2">
        <v>75909.19</v>
      </c>
      <c r="Z2">
        <v>84616.86</v>
      </c>
      <c r="AA2">
        <v>88321.14</v>
      </c>
      <c r="AB2">
        <v>96569.58</v>
      </c>
      <c r="AC2">
        <v>105691.3</v>
      </c>
      <c r="AD2">
        <v>115783.9</v>
      </c>
      <c r="AE2">
        <v>120000</v>
      </c>
      <c r="AF2">
        <v>122977.8</v>
      </c>
      <c r="AG2">
        <v>126345.2</v>
      </c>
      <c r="AH2">
        <v>129139.5</v>
      </c>
      <c r="AI2">
        <v>130670.7</v>
      </c>
      <c r="AJ2">
        <v>131029.5</v>
      </c>
      <c r="AK2">
        <v>128224.4</v>
      </c>
      <c r="AL2">
        <v>108799.5</v>
      </c>
      <c r="AM2">
        <v>121964.1</v>
      </c>
      <c r="AN2">
        <v>119312.2</v>
      </c>
      <c r="AO2">
        <v>107378</v>
      </c>
      <c r="AP2">
        <v>92707.02</v>
      </c>
      <c r="AQ2">
        <v>84860.4</v>
      </c>
      <c r="AR2">
        <v>70.699200000000005</v>
      </c>
      <c r="AS2">
        <v>68.129720000000006</v>
      </c>
      <c r="AT2">
        <v>66.566190000000006</v>
      </c>
      <c r="AU2">
        <v>65.433909999999997</v>
      </c>
      <c r="AV2">
        <v>64.994</v>
      </c>
      <c r="AW2">
        <v>64.08502</v>
      </c>
      <c r="AX2">
        <v>63.46302</v>
      </c>
      <c r="AY2">
        <v>65.030829999999995</v>
      </c>
      <c r="AZ2">
        <v>69.218180000000004</v>
      </c>
      <c r="BA2">
        <v>73.803219999999996</v>
      </c>
      <c r="BB2">
        <v>78.352819999999994</v>
      </c>
      <c r="BC2">
        <v>82.315899999999999</v>
      </c>
      <c r="BD2">
        <v>86.191630000000004</v>
      </c>
      <c r="BE2">
        <v>89.783479999999997</v>
      </c>
      <c r="BF2">
        <v>91.910550000000001</v>
      </c>
      <c r="BG2">
        <v>92.959590000000006</v>
      </c>
      <c r="BH2">
        <v>93.069699999999997</v>
      </c>
      <c r="BI2">
        <v>92.433009999999996</v>
      </c>
      <c r="BJ2">
        <v>91.337620000000001</v>
      </c>
      <c r="BK2">
        <v>88.578119999999998</v>
      </c>
      <c r="BL2">
        <v>83.717129999999997</v>
      </c>
      <c r="BM2">
        <v>79.168930000000003</v>
      </c>
      <c r="BN2">
        <v>76.308139999999995</v>
      </c>
      <c r="BO2">
        <v>74.044449999999998</v>
      </c>
      <c r="BP2">
        <v>-2927.4560000000001</v>
      </c>
      <c r="BQ2">
        <v>-2469.6120000000001</v>
      </c>
      <c r="BR2">
        <v>-2340.08</v>
      </c>
      <c r="BS2">
        <v>-1303.049</v>
      </c>
      <c r="BT2">
        <v>-1001.309</v>
      </c>
      <c r="BU2">
        <v>-600.00779999999997</v>
      </c>
      <c r="BV2">
        <v>-371.28480000000002</v>
      </c>
      <c r="BW2">
        <v>337.24119999999999</v>
      </c>
      <c r="BX2">
        <v>623.94000000000005</v>
      </c>
      <c r="BY2">
        <v>747.55700000000002</v>
      </c>
      <c r="BZ2">
        <v>722.34960000000001</v>
      </c>
      <c r="CA2">
        <v>476.85719999999998</v>
      </c>
      <c r="CB2">
        <v>768.44920000000002</v>
      </c>
      <c r="CC2">
        <v>532.59270000000004</v>
      </c>
      <c r="CD2">
        <v>237.2501</v>
      </c>
      <c r="CE2">
        <v>-1244.6420000000001</v>
      </c>
      <c r="CF2">
        <v>-1988.847</v>
      </c>
      <c r="CG2">
        <v>3019.0230000000001</v>
      </c>
      <c r="CH2">
        <v>21520.34</v>
      </c>
      <c r="CI2">
        <v>3881.2179999999998</v>
      </c>
      <c r="CJ2">
        <v>-628.72609999999997</v>
      </c>
      <c r="CK2">
        <v>-569.05550000000005</v>
      </c>
      <c r="CL2">
        <v>159.30070000000001</v>
      </c>
      <c r="CM2">
        <v>-61.75808</v>
      </c>
      <c r="CN2">
        <v>1751507</v>
      </c>
      <c r="CO2">
        <v>1838967</v>
      </c>
      <c r="CP2">
        <v>1345507</v>
      </c>
      <c r="CQ2">
        <v>784731.1</v>
      </c>
      <c r="CR2">
        <v>367213</v>
      </c>
      <c r="CS2">
        <v>222663.7</v>
      </c>
      <c r="CT2">
        <v>165786.6</v>
      </c>
      <c r="CU2">
        <v>161069.29999999999</v>
      </c>
      <c r="CV2">
        <v>277960.7</v>
      </c>
      <c r="CW2">
        <v>400391.7</v>
      </c>
      <c r="CX2">
        <v>1340427</v>
      </c>
      <c r="CY2">
        <v>1531510</v>
      </c>
      <c r="CZ2">
        <v>1226866</v>
      </c>
      <c r="DA2">
        <v>1090387</v>
      </c>
      <c r="DB2">
        <v>810126.7</v>
      </c>
      <c r="DC2">
        <v>1906746</v>
      </c>
      <c r="DD2">
        <v>2007122</v>
      </c>
      <c r="DE2">
        <v>1724297</v>
      </c>
      <c r="DF2">
        <v>1133641</v>
      </c>
      <c r="DG2">
        <v>553496.1</v>
      </c>
      <c r="DH2">
        <v>982053.6</v>
      </c>
      <c r="DI2">
        <v>1490653</v>
      </c>
      <c r="DJ2">
        <v>152733.4</v>
      </c>
      <c r="DK2">
        <v>970082.7</v>
      </c>
      <c r="DL2">
        <v>19</v>
      </c>
      <c r="DM2">
        <v>20</v>
      </c>
    </row>
    <row r="3" spans="1:118" hidden="1" x14ac:dyDescent="0.25">
      <c r="A3" t="s">
        <v>62</v>
      </c>
      <c r="B3" t="s">
        <v>101</v>
      </c>
      <c r="C3" t="s">
        <v>61</v>
      </c>
      <c r="D3" t="s">
        <v>61</v>
      </c>
      <c r="E3" t="s">
        <v>61</v>
      </c>
      <c r="F3" t="s">
        <v>61</v>
      </c>
      <c r="G3" t="s">
        <v>61</v>
      </c>
      <c r="H3" t="s">
        <v>101</v>
      </c>
      <c r="I3" t="s">
        <v>199</v>
      </c>
      <c r="J3" s="22">
        <v>43670</v>
      </c>
      <c r="K3" s="28">
        <v>19</v>
      </c>
      <c r="L3" s="28">
        <v>19</v>
      </c>
      <c r="M3">
        <v>363</v>
      </c>
      <c r="N3">
        <v>361</v>
      </c>
      <c r="O3">
        <v>1</v>
      </c>
      <c r="P3">
        <v>0</v>
      </c>
      <c r="Q3">
        <v>0</v>
      </c>
      <c r="R3">
        <v>0</v>
      </c>
      <c r="S3" s="28">
        <v>0</v>
      </c>
      <c r="T3">
        <v>7035.3850000000002</v>
      </c>
      <c r="U3">
        <v>6803.1570000000002</v>
      </c>
      <c r="V3">
        <v>6880.8540000000003</v>
      </c>
      <c r="W3">
        <v>6999.41</v>
      </c>
      <c r="X3">
        <v>7447.3909999999996</v>
      </c>
      <c r="Y3">
        <v>8092.6220000000003</v>
      </c>
      <c r="Z3">
        <v>9225.2870000000003</v>
      </c>
      <c r="AA3">
        <v>10876.37</v>
      </c>
      <c r="AB3">
        <v>13087.72</v>
      </c>
      <c r="AC3">
        <v>16253.78</v>
      </c>
      <c r="AD3">
        <v>18157.939999999999</v>
      </c>
      <c r="AE3">
        <v>19514.57</v>
      </c>
      <c r="AF3">
        <v>20720.240000000002</v>
      </c>
      <c r="AG3">
        <v>21717.29</v>
      </c>
      <c r="AH3">
        <v>22293.07</v>
      </c>
      <c r="AI3">
        <v>22437.599999999999</v>
      </c>
      <c r="AJ3">
        <v>22056.43</v>
      </c>
      <c r="AK3">
        <v>22021</v>
      </c>
      <c r="AL3">
        <v>17154.37</v>
      </c>
      <c r="AM3">
        <v>20393.38</v>
      </c>
      <c r="AN3">
        <v>19834.62</v>
      </c>
      <c r="AO3">
        <v>14918.37</v>
      </c>
      <c r="AP3">
        <v>9115.11</v>
      </c>
      <c r="AQ3">
        <v>7498.0469999999996</v>
      </c>
      <c r="AR3">
        <v>70.863640000000004</v>
      </c>
      <c r="AS3">
        <v>68.329080000000005</v>
      </c>
      <c r="AT3">
        <v>66.74718</v>
      </c>
      <c r="AU3">
        <v>65.572180000000003</v>
      </c>
      <c r="AV3">
        <v>65.126300000000001</v>
      </c>
      <c r="AW3">
        <v>64.234570000000005</v>
      </c>
      <c r="AX3">
        <v>63.590139999999998</v>
      </c>
      <c r="AY3">
        <v>65.160960000000003</v>
      </c>
      <c r="AZ3">
        <v>69.338809999999995</v>
      </c>
      <c r="BA3">
        <v>74.045730000000006</v>
      </c>
      <c r="BB3">
        <v>78.744060000000005</v>
      </c>
      <c r="BC3">
        <v>82.692689999999999</v>
      </c>
      <c r="BD3">
        <v>86.352789999999999</v>
      </c>
      <c r="BE3">
        <v>89.876289999999997</v>
      </c>
      <c r="BF3">
        <v>92.026160000000004</v>
      </c>
      <c r="BG3">
        <v>93.058199999999999</v>
      </c>
      <c r="BH3">
        <v>93.106979999999993</v>
      </c>
      <c r="BI3">
        <v>92.554159999999996</v>
      </c>
      <c r="BJ3">
        <v>91.448549999999997</v>
      </c>
      <c r="BK3">
        <v>88.751239999999996</v>
      </c>
      <c r="BL3">
        <v>83.971860000000007</v>
      </c>
      <c r="BM3">
        <v>79.413480000000007</v>
      </c>
      <c r="BN3">
        <v>76.496780000000001</v>
      </c>
      <c r="BO3">
        <v>74.209339999999997</v>
      </c>
      <c r="BP3">
        <v>72.089020000000005</v>
      </c>
      <c r="BQ3">
        <v>90.691670000000002</v>
      </c>
      <c r="BR3">
        <v>49.707360000000001</v>
      </c>
      <c r="BS3">
        <v>42.353000000000002</v>
      </c>
      <c r="BT3">
        <v>-8.5706059999999997</v>
      </c>
      <c r="BU3">
        <v>46.331310000000002</v>
      </c>
      <c r="BV3">
        <v>-70.757260000000002</v>
      </c>
      <c r="BW3">
        <v>27.10575</v>
      </c>
      <c r="BX3">
        <v>28.23085</v>
      </c>
      <c r="BY3">
        <v>18.651579999999999</v>
      </c>
      <c r="BZ3">
        <v>109.6808</v>
      </c>
      <c r="CA3">
        <v>113.22629999999999</v>
      </c>
      <c r="CB3">
        <v>92.869540000000001</v>
      </c>
      <c r="CC3">
        <v>70.99306</v>
      </c>
      <c r="CD3">
        <v>124.7684</v>
      </c>
      <c r="CE3">
        <v>121.2189</v>
      </c>
      <c r="CF3">
        <v>208.15190000000001</v>
      </c>
      <c r="CG3">
        <v>80.815380000000005</v>
      </c>
      <c r="CH3">
        <v>4415.3819999999996</v>
      </c>
      <c r="CI3">
        <v>256.98489999999998</v>
      </c>
      <c r="CJ3">
        <v>-414.02859999999998</v>
      </c>
      <c r="CK3">
        <v>-138.66040000000001</v>
      </c>
      <c r="CL3">
        <v>142.0325</v>
      </c>
      <c r="CM3">
        <v>52.999740000000003</v>
      </c>
      <c r="CN3">
        <v>2303.663</v>
      </c>
      <c r="CO3">
        <v>1538.991</v>
      </c>
      <c r="CP3">
        <v>1641.973</v>
      </c>
      <c r="CQ3">
        <v>1932.4459999999999</v>
      </c>
      <c r="CR3">
        <v>1944.4490000000001</v>
      </c>
      <c r="CS3">
        <v>2001.4490000000001</v>
      </c>
      <c r="CT3">
        <v>1772.7170000000001</v>
      </c>
      <c r="CU3">
        <v>1586.6890000000001</v>
      </c>
      <c r="CV3">
        <v>2213.2049999999999</v>
      </c>
      <c r="CW3">
        <v>2954.8380000000002</v>
      </c>
      <c r="CX3">
        <v>5236.8389999999999</v>
      </c>
      <c r="CY3">
        <v>4875.2749999999996</v>
      </c>
      <c r="CZ3">
        <v>4626.8419999999996</v>
      </c>
      <c r="DA3">
        <v>4608.0569999999998</v>
      </c>
      <c r="DB3">
        <v>4761.4889999999996</v>
      </c>
      <c r="DC3">
        <v>5446.8270000000002</v>
      </c>
      <c r="DD3">
        <v>8166.6840000000002</v>
      </c>
      <c r="DE3">
        <v>6917.1729999999998</v>
      </c>
      <c r="DF3">
        <v>15413.05</v>
      </c>
      <c r="DG3">
        <v>8118.0829999999996</v>
      </c>
      <c r="DH3">
        <v>8075.4610000000002</v>
      </c>
      <c r="DI3">
        <v>5137.6149999999998</v>
      </c>
      <c r="DJ3">
        <v>4210.0969999999998</v>
      </c>
      <c r="DK3">
        <v>3670.1790000000001</v>
      </c>
      <c r="DL3">
        <v>19</v>
      </c>
      <c r="DM3">
        <v>20</v>
      </c>
    </row>
    <row r="4" spans="1:118" hidden="1" x14ac:dyDescent="0.25">
      <c r="A4" t="s">
        <v>62</v>
      </c>
      <c r="B4" t="s">
        <v>102</v>
      </c>
      <c r="C4" t="s">
        <v>61</v>
      </c>
      <c r="D4" t="s">
        <v>61</v>
      </c>
      <c r="E4" t="s">
        <v>61</v>
      </c>
      <c r="F4" t="s">
        <v>61</v>
      </c>
      <c r="G4" t="s">
        <v>61</v>
      </c>
      <c r="H4" t="s">
        <v>102</v>
      </c>
      <c r="I4" t="s">
        <v>208</v>
      </c>
      <c r="J4" s="22">
        <v>43691</v>
      </c>
      <c r="K4" s="28">
        <v>19</v>
      </c>
      <c r="L4" s="28">
        <v>19</v>
      </c>
      <c r="M4">
        <v>41</v>
      </c>
      <c r="N4">
        <v>41</v>
      </c>
      <c r="O4">
        <v>1</v>
      </c>
      <c r="P4">
        <v>0</v>
      </c>
      <c r="Q4">
        <v>0</v>
      </c>
      <c r="R4">
        <v>0</v>
      </c>
      <c r="S4" s="28">
        <v>0</v>
      </c>
      <c r="T4">
        <v>7688.4390000000003</v>
      </c>
      <c r="U4">
        <v>7455.8059999999996</v>
      </c>
      <c r="V4">
        <v>7251.3469999999998</v>
      </c>
      <c r="W4">
        <v>7203.0730000000003</v>
      </c>
      <c r="X4">
        <v>7148.8760000000002</v>
      </c>
      <c r="Y4">
        <v>8681.9989999999998</v>
      </c>
      <c r="Z4">
        <v>11616.43</v>
      </c>
      <c r="AA4">
        <v>12592.82</v>
      </c>
      <c r="AB4">
        <v>15556.14</v>
      </c>
      <c r="AC4">
        <v>18638.82</v>
      </c>
      <c r="AD4">
        <v>20208.830000000002</v>
      </c>
      <c r="AE4">
        <v>21032.22</v>
      </c>
      <c r="AF4">
        <v>20910.64</v>
      </c>
      <c r="AG4">
        <v>20942.5</v>
      </c>
      <c r="AH4">
        <v>21299.58</v>
      </c>
      <c r="AI4">
        <v>21964</v>
      </c>
      <c r="AJ4">
        <v>21471.73</v>
      </c>
      <c r="AK4">
        <v>20615.36</v>
      </c>
      <c r="AL4">
        <v>16320.67</v>
      </c>
      <c r="AM4">
        <v>13570.55</v>
      </c>
      <c r="AN4">
        <v>10923.25</v>
      </c>
      <c r="AO4">
        <v>9752.49</v>
      </c>
      <c r="AP4">
        <v>8805.7579999999998</v>
      </c>
      <c r="AQ4">
        <v>8410.223</v>
      </c>
      <c r="AR4">
        <v>74</v>
      </c>
      <c r="AS4">
        <v>69</v>
      </c>
      <c r="AT4">
        <v>67.5</v>
      </c>
      <c r="AU4">
        <v>66.5</v>
      </c>
      <c r="AV4">
        <v>65.5</v>
      </c>
      <c r="AW4">
        <v>65</v>
      </c>
      <c r="AX4">
        <v>64.5</v>
      </c>
      <c r="AY4">
        <v>65.5</v>
      </c>
      <c r="AZ4">
        <v>70.5</v>
      </c>
      <c r="BA4">
        <v>75.5</v>
      </c>
      <c r="BB4">
        <v>81</v>
      </c>
      <c r="BC4">
        <v>85.5</v>
      </c>
      <c r="BD4">
        <v>89.5</v>
      </c>
      <c r="BE4">
        <v>94</v>
      </c>
      <c r="BF4">
        <v>96.5</v>
      </c>
      <c r="BG4">
        <v>99</v>
      </c>
      <c r="BH4">
        <v>99.5</v>
      </c>
      <c r="BI4">
        <v>97</v>
      </c>
      <c r="BJ4">
        <v>93.5</v>
      </c>
      <c r="BK4">
        <v>88.5</v>
      </c>
      <c r="BL4">
        <v>84</v>
      </c>
      <c r="BM4">
        <v>80.5</v>
      </c>
      <c r="BN4">
        <v>79</v>
      </c>
      <c r="BO4">
        <v>78.5</v>
      </c>
      <c r="BP4">
        <v>-58.67109</v>
      </c>
      <c r="BQ4">
        <v>-73.00694</v>
      </c>
      <c r="BR4">
        <v>-66.150080000000003</v>
      </c>
      <c r="BS4">
        <v>-42.50488</v>
      </c>
      <c r="BT4">
        <v>-16.844570000000001</v>
      </c>
      <c r="BU4">
        <v>176.16909999999999</v>
      </c>
      <c r="BV4">
        <v>172.477</v>
      </c>
      <c r="BW4">
        <v>99.133160000000004</v>
      </c>
      <c r="BX4">
        <v>-209.82400000000001</v>
      </c>
      <c r="BY4">
        <v>-169.93530000000001</v>
      </c>
      <c r="BZ4">
        <v>97.060230000000004</v>
      </c>
      <c r="CA4">
        <v>38.62097</v>
      </c>
      <c r="CB4">
        <v>7.7716519999999996</v>
      </c>
      <c r="CC4">
        <v>-52.52664</v>
      </c>
      <c r="CD4">
        <v>-207.19409999999999</v>
      </c>
      <c r="CE4">
        <v>-487.73079999999999</v>
      </c>
      <c r="CF4">
        <v>-378.34980000000002</v>
      </c>
      <c r="CG4">
        <v>-333.28640000000001</v>
      </c>
      <c r="CH4">
        <v>1877.6769999999999</v>
      </c>
      <c r="CI4">
        <v>823.21400000000006</v>
      </c>
      <c r="CJ4">
        <v>497.63389999999998</v>
      </c>
      <c r="CK4">
        <v>339.3347</v>
      </c>
      <c r="CL4">
        <v>-27.121790000000001</v>
      </c>
      <c r="CM4">
        <v>-113.0401</v>
      </c>
      <c r="CN4">
        <v>3786.4389999999999</v>
      </c>
      <c r="CO4">
        <v>3273.0369999999998</v>
      </c>
      <c r="CP4">
        <v>2457.0309999999999</v>
      </c>
      <c r="CQ4">
        <v>2203.8029999999999</v>
      </c>
      <c r="CR4">
        <v>2602.7449999999999</v>
      </c>
      <c r="CS4">
        <v>3743.8879999999999</v>
      </c>
      <c r="CT4">
        <v>4065.328</v>
      </c>
      <c r="CU4">
        <v>2623.5929999999998</v>
      </c>
      <c r="CV4">
        <v>3878.6979999999999</v>
      </c>
      <c r="CW4">
        <v>6985.5060000000003</v>
      </c>
      <c r="CX4">
        <v>8702.3029999999999</v>
      </c>
      <c r="CY4">
        <v>4426.4870000000001</v>
      </c>
      <c r="CZ4">
        <v>2753.5129999999999</v>
      </c>
      <c r="DA4">
        <v>4252.87</v>
      </c>
      <c r="DB4">
        <v>8580.1679999999997</v>
      </c>
      <c r="DC4">
        <v>13922.76</v>
      </c>
      <c r="DD4">
        <v>17788.04</v>
      </c>
      <c r="DE4">
        <v>20244.61</v>
      </c>
      <c r="DF4">
        <v>20808.82</v>
      </c>
      <c r="DG4">
        <v>17074.419999999998</v>
      </c>
      <c r="DH4">
        <v>8890.2630000000008</v>
      </c>
      <c r="DI4">
        <v>6983.1790000000001</v>
      </c>
      <c r="DJ4">
        <v>5581.1670000000004</v>
      </c>
      <c r="DK4">
        <v>6571.9740000000002</v>
      </c>
      <c r="DL4">
        <v>19</v>
      </c>
      <c r="DM4">
        <v>19</v>
      </c>
    </row>
    <row r="5" spans="1:118" hidden="1" x14ac:dyDescent="0.25">
      <c r="A5" t="s">
        <v>62</v>
      </c>
      <c r="B5" t="s">
        <v>61</v>
      </c>
      <c r="C5" t="s">
        <v>61</v>
      </c>
      <c r="D5" t="s">
        <v>61</v>
      </c>
      <c r="E5" t="s">
        <v>61</v>
      </c>
      <c r="F5" t="s">
        <v>61</v>
      </c>
      <c r="G5" t="s">
        <v>61</v>
      </c>
      <c r="H5" t="s">
        <v>61</v>
      </c>
      <c r="I5" t="s">
        <v>208</v>
      </c>
      <c r="J5" s="22">
        <v>43692</v>
      </c>
      <c r="K5" s="28">
        <v>0</v>
      </c>
      <c r="L5" s="28">
        <v>0</v>
      </c>
      <c r="M5">
        <v>84</v>
      </c>
      <c r="N5">
        <v>84</v>
      </c>
      <c r="O5">
        <v>1</v>
      </c>
      <c r="P5">
        <v>0</v>
      </c>
      <c r="Q5">
        <v>0</v>
      </c>
      <c r="R5">
        <v>0</v>
      </c>
      <c r="S5" s="28">
        <v>0</v>
      </c>
      <c r="T5">
        <v>48864.79</v>
      </c>
      <c r="U5">
        <v>48585.53</v>
      </c>
      <c r="V5">
        <v>47557.37</v>
      </c>
      <c r="W5">
        <v>47132.53</v>
      </c>
      <c r="X5">
        <v>47503.41</v>
      </c>
      <c r="Y5">
        <v>51152.68</v>
      </c>
      <c r="Z5">
        <v>56643.199999999997</v>
      </c>
      <c r="AA5">
        <v>58603.74</v>
      </c>
      <c r="AB5">
        <v>62368.51</v>
      </c>
      <c r="AC5">
        <v>66818.8</v>
      </c>
      <c r="AD5">
        <v>70865.509999999995</v>
      </c>
      <c r="AE5">
        <v>72705.149999999994</v>
      </c>
      <c r="AF5">
        <v>73477.47</v>
      </c>
      <c r="AG5">
        <v>73169.13</v>
      </c>
      <c r="AH5">
        <v>72356.58</v>
      </c>
      <c r="AI5">
        <v>71076.88</v>
      </c>
      <c r="AJ5">
        <v>70319.37</v>
      </c>
      <c r="AK5">
        <v>68387.94</v>
      </c>
      <c r="AL5">
        <v>63963.64</v>
      </c>
      <c r="AM5">
        <v>60188.53</v>
      </c>
      <c r="AN5">
        <v>56778.57</v>
      </c>
      <c r="AO5">
        <v>53240.19</v>
      </c>
      <c r="AP5">
        <v>49603.92</v>
      </c>
      <c r="AQ5">
        <v>47874.84</v>
      </c>
      <c r="AR5">
        <v>72.035709999999995</v>
      </c>
      <c r="AS5">
        <v>70.869050000000001</v>
      </c>
      <c r="AT5">
        <v>68.541669999999996</v>
      </c>
      <c r="AU5">
        <v>67.065479999999994</v>
      </c>
      <c r="AV5">
        <v>65.773809999999997</v>
      </c>
      <c r="AW5">
        <v>65</v>
      </c>
      <c r="AX5">
        <v>64.958330000000004</v>
      </c>
      <c r="AY5">
        <v>65.976190000000003</v>
      </c>
      <c r="AZ5">
        <v>70.791669999999996</v>
      </c>
      <c r="BA5">
        <v>73.952380000000005</v>
      </c>
      <c r="BB5">
        <v>79.351190000000003</v>
      </c>
      <c r="BC5">
        <v>84.267859999999999</v>
      </c>
      <c r="BD5">
        <v>88.113100000000003</v>
      </c>
      <c r="BE5">
        <v>91.916669999999996</v>
      </c>
      <c r="BF5">
        <v>92.636899999999997</v>
      </c>
      <c r="BG5">
        <v>93.279759999999996</v>
      </c>
      <c r="BH5">
        <v>91.970240000000004</v>
      </c>
      <c r="BI5">
        <v>90.630949999999999</v>
      </c>
      <c r="BJ5">
        <v>88.547619999999995</v>
      </c>
      <c r="BK5">
        <v>84</v>
      </c>
      <c r="BL5">
        <v>78.815479999999994</v>
      </c>
      <c r="BM5">
        <v>75.232140000000001</v>
      </c>
      <c r="BN5">
        <v>74.559520000000006</v>
      </c>
      <c r="BO5">
        <v>73.142859999999999</v>
      </c>
      <c r="BP5">
        <v>4.8296590000000004</v>
      </c>
      <c r="BQ5">
        <v>-49.000160000000001</v>
      </c>
      <c r="BR5">
        <v>-65.225219999999993</v>
      </c>
      <c r="BS5">
        <v>-15.43079</v>
      </c>
      <c r="BT5">
        <v>42.333869999999997</v>
      </c>
      <c r="BU5">
        <v>230.02760000000001</v>
      </c>
      <c r="BV5">
        <v>162.93539999999999</v>
      </c>
      <c r="BW5">
        <v>128.66300000000001</v>
      </c>
      <c r="BX5">
        <v>-238.5061</v>
      </c>
      <c r="BY5">
        <v>-287.1431</v>
      </c>
      <c r="BZ5">
        <v>-178.0796</v>
      </c>
      <c r="CA5">
        <v>-99.111339999999998</v>
      </c>
      <c r="CB5">
        <v>102.34350000000001</v>
      </c>
      <c r="CC5">
        <v>2.822235</v>
      </c>
      <c r="CD5">
        <v>-170.12610000000001</v>
      </c>
      <c r="CE5">
        <v>-489.30279999999999</v>
      </c>
      <c r="CF5">
        <v>-350.49709999999999</v>
      </c>
      <c r="CG5">
        <v>302.53859999999997</v>
      </c>
      <c r="CH5">
        <v>2133.8180000000002</v>
      </c>
      <c r="CI5">
        <v>1110.8800000000001</v>
      </c>
      <c r="CJ5">
        <v>651.41409999999996</v>
      </c>
      <c r="CK5">
        <v>449.81880000000001</v>
      </c>
      <c r="CL5">
        <v>-9.0581460000000007</v>
      </c>
      <c r="CM5">
        <v>-72.085269999999994</v>
      </c>
      <c r="CN5">
        <v>1118206</v>
      </c>
      <c r="CO5">
        <v>1136436</v>
      </c>
      <c r="CP5">
        <v>1170455</v>
      </c>
      <c r="CQ5">
        <v>840589.8</v>
      </c>
      <c r="CR5">
        <v>397809.4</v>
      </c>
      <c r="CS5">
        <v>187256.7</v>
      </c>
      <c r="CT5">
        <v>168118.5</v>
      </c>
      <c r="CU5">
        <v>180005.5</v>
      </c>
      <c r="CV5">
        <v>254614.3</v>
      </c>
      <c r="CW5">
        <v>392246.4</v>
      </c>
      <c r="CX5">
        <v>611768.9</v>
      </c>
      <c r="CY5">
        <v>884675.8</v>
      </c>
      <c r="CZ5">
        <v>1167896</v>
      </c>
      <c r="DA5">
        <v>1151973</v>
      </c>
      <c r="DB5">
        <v>1028506</v>
      </c>
      <c r="DC5">
        <v>1116827</v>
      </c>
      <c r="DD5">
        <v>1115291</v>
      </c>
      <c r="DE5">
        <v>1018903</v>
      </c>
      <c r="DF5">
        <v>881043.6</v>
      </c>
      <c r="DG5">
        <v>860756.3</v>
      </c>
      <c r="DH5">
        <v>338317.7</v>
      </c>
      <c r="DI5">
        <v>107781.3</v>
      </c>
      <c r="DJ5">
        <v>50822.82</v>
      </c>
      <c r="DK5">
        <v>173689</v>
      </c>
      <c r="DL5">
        <v>17</v>
      </c>
      <c r="DM5">
        <v>19</v>
      </c>
    </row>
    <row r="6" spans="1:118" hidden="1" x14ac:dyDescent="0.25">
      <c r="A6" t="s">
        <v>62</v>
      </c>
      <c r="B6" t="s">
        <v>101</v>
      </c>
      <c r="C6" t="s">
        <v>61</v>
      </c>
      <c r="D6" t="s">
        <v>61</v>
      </c>
      <c r="E6" t="s">
        <v>61</v>
      </c>
      <c r="F6" t="s">
        <v>61</v>
      </c>
      <c r="G6" t="s">
        <v>61</v>
      </c>
      <c r="H6" t="s">
        <v>101</v>
      </c>
      <c r="I6" t="s">
        <v>199</v>
      </c>
      <c r="J6" s="22">
        <v>43692</v>
      </c>
      <c r="K6" s="28">
        <v>0</v>
      </c>
      <c r="L6" s="28">
        <v>0</v>
      </c>
      <c r="M6">
        <v>29</v>
      </c>
      <c r="N6">
        <v>29</v>
      </c>
      <c r="O6">
        <v>1</v>
      </c>
      <c r="P6">
        <v>0</v>
      </c>
      <c r="Q6">
        <v>0</v>
      </c>
      <c r="R6">
        <v>0</v>
      </c>
      <c r="S6" s="28">
        <v>0</v>
      </c>
      <c r="T6">
        <v>1148.4780000000001</v>
      </c>
      <c r="U6">
        <v>1145.203</v>
      </c>
      <c r="V6">
        <v>1150.4949999999999</v>
      </c>
      <c r="W6">
        <v>1130.2170000000001</v>
      </c>
      <c r="X6">
        <v>1109.056</v>
      </c>
      <c r="Y6">
        <v>1450.818</v>
      </c>
      <c r="Z6">
        <v>1770.5239999999999</v>
      </c>
      <c r="AA6">
        <v>1821.9380000000001</v>
      </c>
      <c r="AB6">
        <v>2336.3020000000001</v>
      </c>
      <c r="AC6">
        <v>2817.4859999999999</v>
      </c>
      <c r="AD6">
        <v>3056.2</v>
      </c>
      <c r="AE6">
        <v>3289.9319999999998</v>
      </c>
      <c r="AF6">
        <v>3401.788</v>
      </c>
      <c r="AG6">
        <v>3406.3220000000001</v>
      </c>
      <c r="AH6">
        <v>3412.558</v>
      </c>
      <c r="AI6">
        <v>3398.2460000000001</v>
      </c>
      <c r="AJ6">
        <v>3304.0329999999999</v>
      </c>
      <c r="AK6">
        <v>2911.52</v>
      </c>
      <c r="AL6">
        <v>2348.9690000000001</v>
      </c>
      <c r="AM6">
        <v>1722.8340000000001</v>
      </c>
      <c r="AN6">
        <v>1706.7429999999999</v>
      </c>
      <c r="AO6">
        <v>1605.7170000000001</v>
      </c>
      <c r="AP6">
        <v>1349.3</v>
      </c>
      <c r="AQ6">
        <v>1234.8140000000001</v>
      </c>
      <c r="AR6">
        <v>70.603449999999995</v>
      </c>
      <c r="AS6">
        <v>69.568969999999993</v>
      </c>
      <c r="AT6">
        <v>67.344830000000002</v>
      </c>
      <c r="AU6">
        <v>65.965519999999998</v>
      </c>
      <c r="AV6">
        <v>64.620689999999996</v>
      </c>
      <c r="AW6">
        <v>63.93103</v>
      </c>
      <c r="AX6">
        <v>63.93103</v>
      </c>
      <c r="AY6">
        <v>64.931030000000007</v>
      </c>
      <c r="AZ6">
        <v>69.620689999999996</v>
      </c>
      <c r="BA6">
        <v>72.775859999999994</v>
      </c>
      <c r="BB6">
        <v>78.465519999999998</v>
      </c>
      <c r="BC6">
        <v>83.068969999999993</v>
      </c>
      <c r="BD6">
        <v>86.362070000000003</v>
      </c>
      <c r="BE6">
        <v>89.931030000000007</v>
      </c>
      <c r="BF6">
        <v>90.155169999999998</v>
      </c>
      <c r="BG6">
        <v>91.051720000000003</v>
      </c>
      <c r="BH6">
        <v>89.465519999999998</v>
      </c>
      <c r="BI6">
        <v>87.603449999999995</v>
      </c>
      <c r="BJ6">
        <v>85.879310000000004</v>
      </c>
      <c r="BK6">
        <v>81.5</v>
      </c>
      <c r="BL6">
        <v>76.741380000000007</v>
      </c>
      <c r="BM6">
        <v>73.517240000000001</v>
      </c>
      <c r="BN6">
        <v>72.827590000000001</v>
      </c>
      <c r="BO6">
        <v>71.482759999999999</v>
      </c>
      <c r="BP6">
        <v>-2.238372</v>
      </c>
      <c r="BQ6">
        <v>-2.983457</v>
      </c>
      <c r="BR6">
        <v>4.4845540000000002</v>
      </c>
      <c r="BS6">
        <v>6.5350380000000001</v>
      </c>
      <c r="BT6">
        <v>20.75714</v>
      </c>
      <c r="BU6">
        <v>9.8608700000000002</v>
      </c>
      <c r="BV6">
        <v>-7.2712190000000003</v>
      </c>
      <c r="BW6">
        <v>17.306280000000001</v>
      </c>
      <c r="BX6">
        <v>-18.91649</v>
      </c>
      <c r="BY6">
        <v>-21.697220000000002</v>
      </c>
      <c r="BZ6">
        <v>-54.349980000000002</v>
      </c>
      <c r="CA6">
        <v>-11.08179</v>
      </c>
      <c r="CB6">
        <v>12.81551</v>
      </c>
      <c r="CC6">
        <v>-2.3402959999999999</v>
      </c>
      <c r="CD6">
        <v>-11.449780000000001</v>
      </c>
      <c r="CE6">
        <v>-66.368020000000001</v>
      </c>
      <c r="CF6">
        <v>-63.533110000000001</v>
      </c>
      <c r="CG6">
        <v>8.6076619999999995</v>
      </c>
      <c r="CH6">
        <v>164.65520000000001</v>
      </c>
      <c r="CI6">
        <v>95.602580000000003</v>
      </c>
      <c r="CJ6">
        <v>76.604500000000002</v>
      </c>
      <c r="CK6">
        <v>18.903400000000001</v>
      </c>
      <c r="CL6">
        <v>-3.9283709999999998</v>
      </c>
      <c r="CM6">
        <v>-6.7701929999999999</v>
      </c>
      <c r="CN6">
        <v>101.2794</v>
      </c>
      <c r="CO6">
        <v>102.3242</v>
      </c>
      <c r="CP6">
        <v>155.9717</v>
      </c>
      <c r="CQ6">
        <v>138.6113</v>
      </c>
      <c r="CR6">
        <v>75.161150000000006</v>
      </c>
      <c r="CS6">
        <v>211.27719999999999</v>
      </c>
      <c r="CT6">
        <v>206.17699999999999</v>
      </c>
      <c r="CU6">
        <v>143.03790000000001</v>
      </c>
      <c r="CV6">
        <v>631.15830000000005</v>
      </c>
      <c r="CW6">
        <v>463.49099999999999</v>
      </c>
      <c r="CX6">
        <v>575.54949999999997</v>
      </c>
      <c r="CY6">
        <v>231.01169999999999</v>
      </c>
      <c r="CZ6">
        <v>114.9491</v>
      </c>
      <c r="DA6">
        <v>242.6191</v>
      </c>
      <c r="DB6">
        <v>471.39030000000002</v>
      </c>
      <c r="DC6">
        <v>678.82960000000003</v>
      </c>
      <c r="DD6">
        <v>715.9194</v>
      </c>
      <c r="DE6">
        <v>713.57839999999999</v>
      </c>
      <c r="DF6">
        <v>589.11749999999995</v>
      </c>
      <c r="DG6">
        <v>348.91199999999998</v>
      </c>
      <c r="DH6">
        <v>245.155</v>
      </c>
      <c r="DI6">
        <v>222.6557</v>
      </c>
      <c r="DJ6">
        <v>224.066</v>
      </c>
      <c r="DK6">
        <v>204.8168</v>
      </c>
      <c r="DL6">
        <v>18</v>
      </c>
      <c r="DM6">
        <v>19</v>
      </c>
    </row>
    <row r="7" spans="1:118" hidden="1" x14ac:dyDescent="0.25">
      <c r="A7" t="s">
        <v>62</v>
      </c>
      <c r="B7" t="s">
        <v>202</v>
      </c>
      <c r="C7" t="s">
        <v>61</v>
      </c>
      <c r="D7" t="s">
        <v>61</v>
      </c>
      <c r="E7" t="s">
        <v>61</v>
      </c>
      <c r="F7" t="s">
        <v>97</v>
      </c>
      <c r="G7" t="s">
        <v>61</v>
      </c>
      <c r="H7" t="s">
        <v>61</v>
      </c>
      <c r="I7" t="s">
        <v>183</v>
      </c>
      <c r="J7" s="22">
        <v>43692</v>
      </c>
      <c r="K7" s="28">
        <v>0</v>
      </c>
      <c r="L7" s="28">
        <v>0</v>
      </c>
      <c r="M7">
        <v>77</v>
      </c>
      <c r="N7">
        <v>77</v>
      </c>
      <c r="O7">
        <v>1</v>
      </c>
      <c r="P7">
        <v>0</v>
      </c>
      <c r="Q7">
        <v>0</v>
      </c>
      <c r="R7">
        <v>0</v>
      </c>
      <c r="S7" s="28">
        <v>0</v>
      </c>
      <c r="T7">
        <v>10916.8</v>
      </c>
      <c r="U7">
        <v>10807.47</v>
      </c>
      <c r="V7">
        <v>10809.73</v>
      </c>
      <c r="W7">
        <v>10648.71</v>
      </c>
      <c r="X7">
        <v>10676.12</v>
      </c>
      <c r="Y7">
        <v>13268.25</v>
      </c>
      <c r="Z7">
        <v>16527.98</v>
      </c>
      <c r="AA7">
        <v>17590.34</v>
      </c>
      <c r="AB7">
        <v>22047.09</v>
      </c>
      <c r="AC7">
        <v>26376.959999999999</v>
      </c>
      <c r="AD7">
        <v>29622.55</v>
      </c>
      <c r="AE7">
        <v>31370.27</v>
      </c>
      <c r="AF7">
        <v>32427.47</v>
      </c>
      <c r="AG7">
        <v>32168.36</v>
      </c>
      <c r="AH7">
        <v>31695.87</v>
      </c>
      <c r="AI7">
        <v>31514.27</v>
      </c>
      <c r="AJ7">
        <v>30779.55</v>
      </c>
      <c r="AK7">
        <v>29021.3</v>
      </c>
      <c r="AL7">
        <v>24438.59</v>
      </c>
      <c r="AM7">
        <v>20736.939999999999</v>
      </c>
      <c r="AN7">
        <v>17363.09</v>
      </c>
      <c r="AO7">
        <v>14852.71</v>
      </c>
      <c r="AP7">
        <v>12692.87</v>
      </c>
      <c r="AQ7">
        <v>11789.63</v>
      </c>
      <c r="AR7">
        <v>72.928569999999993</v>
      </c>
      <c r="AS7">
        <v>71.681820000000002</v>
      </c>
      <c r="AT7">
        <v>69.233770000000007</v>
      </c>
      <c r="AU7">
        <v>67.675319999999999</v>
      </c>
      <c r="AV7">
        <v>66.363640000000004</v>
      </c>
      <c r="AW7">
        <v>65.545450000000002</v>
      </c>
      <c r="AX7">
        <v>65.506489999999999</v>
      </c>
      <c r="AY7">
        <v>66.506489999999999</v>
      </c>
      <c r="AZ7">
        <v>71.363640000000004</v>
      </c>
      <c r="BA7">
        <v>74.512990000000002</v>
      </c>
      <c r="BB7">
        <v>79.941559999999996</v>
      </c>
      <c r="BC7">
        <v>85.064940000000007</v>
      </c>
      <c r="BD7">
        <v>89.201300000000003</v>
      </c>
      <c r="BE7">
        <v>93.155839999999998</v>
      </c>
      <c r="BF7">
        <v>93.993510000000001</v>
      </c>
      <c r="BG7">
        <v>94.409090000000006</v>
      </c>
      <c r="BH7">
        <v>93.214290000000005</v>
      </c>
      <c r="BI7">
        <v>92.16234</v>
      </c>
      <c r="BJ7">
        <v>89.980519999999999</v>
      </c>
      <c r="BK7">
        <v>85.344160000000002</v>
      </c>
      <c r="BL7">
        <v>79.915580000000006</v>
      </c>
      <c r="BM7">
        <v>76.233770000000007</v>
      </c>
      <c r="BN7">
        <v>75.571430000000007</v>
      </c>
      <c r="BO7">
        <v>74.142859999999999</v>
      </c>
      <c r="BP7">
        <v>-32.923990000000003</v>
      </c>
      <c r="BQ7">
        <v>-65.560929999999999</v>
      </c>
      <c r="BR7">
        <v>-51.858519999999999</v>
      </c>
      <c r="BS7">
        <v>-18.804120000000001</v>
      </c>
      <c r="BT7">
        <v>32.468429999999998</v>
      </c>
      <c r="BU7">
        <v>212.9991</v>
      </c>
      <c r="BV7">
        <v>177.34309999999999</v>
      </c>
      <c r="BW7">
        <v>135.0326</v>
      </c>
      <c r="BX7">
        <v>-249.86969999999999</v>
      </c>
      <c r="BY7">
        <v>-290.45409999999998</v>
      </c>
      <c r="BZ7">
        <v>-160.1259</v>
      </c>
      <c r="CA7">
        <v>-121.08799999999999</v>
      </c>
      <c r="CB7">
        <v>93.884929999999997</v>
      </c>
      <c r="CC7">
        <v>19.060359999999999</v>
      </c>
      <c r="CD7">
        <v>-89.136780000000002</v>
      </c>
      <c r="CE7">
        <v>-459.42989999999998</v>
      </c>
      <c r="CF7">
        <v>-348.36309999999997</v>
      </c>
      <c r="CG7">
        <v>70.717439999999996</v>
      </c>
      <c r="CH7">
        <v>1965.876</v>
      </c>
      <c r="CI7">
        <v>1067.549</v>
      </c>
      <c r="CJ7">
        <v>641.96669999999995</v>
      </c>
      <c r="CK7">
        <v>449.45409999999998</v>
      </c>
      <c r="CL7">
        <v>44.395229999999998</v>
      </c>
      <c r="CM7">
        <v>-19.214020000000001</v>
      </c>
      <c r="CN7">
        <v>3992.2930000000001</v>
      </c>
      <c r="CO7">
        <v>3538.8879999999999</v>
      </c>
      <c r="CP7">
        <v>4025.556</v>
      </c>
      <c r="CQ7">
        <v>5967.1220000000003</v>
      </c>
      <c r="CR7">
        <v>3449.9180000000001</v>
      </c>
      <c r="CS7">
        <v>6102.9759999999997</v>
      </c>
      <c r="CT7">
        <v>6145.5309999999999</v>
      </c>
      <c r="CU7">
        <v>3382.444</v>
      </c>
      <c r="CV7">
        <v>9385.393</v>
      </c>
      <c r="CW7">
        <v>9728.3790000000008</v>
      </c>
      <c r="CX7">
        <v>11523.2</v>
      </c>
      <c r="CY7">
        <v>5787.8860000000004</v>
      </c>
      <c r="CZ7">
        <v>3461.4949999999999</v>
      </c>
      <c r="DA7">
        <v>6071.6319999999996</v>
      </c>
      <c r="DB7">
        <v>11751.67</v>
      </c>
      <c r="DC7">
        <v>15595.18</v>
      </c>
      <c r="DD7">
        <v>17446.04</v>
      </c>
      <c r="DE7">
        <v>21070.240000000002</v>
      </c>
      <c r="DF7">
        <v>24461.4</v>
      </c>
      <c r="DG7">
        <v>19931.53</v>
      </c>
      <c r="DH7">
        <v>10541.43</v>
      </c>
      <c r="DI7">
        <v>7648.5</v>
      </c>
      <c r="DJ7">
        <v>6538.7650000000003</v>
      </c>
      <c r="DK7">
        <v>6948.1220000000003</v>
      </c>
      <c r="DL7">
        <v>18</v>
      </c>
      <c r="DM7">
        <v>19</v>
      </c>
    </row>
    <row r="8" spans="1:118" hidden="1" x14ac:dyDescent="0.25">
      <c r="A8" t="s">
        <v>62</v>
      </c>
      <c r="B8" t="s">
        <v>102</v>
      </c>
      <c r="C8" t="s">
        <v>61</v>
      </c>
      <c r="D8" t="s">
        <v>61</v>
      </c>
      <c r="E8" t="s">
        <v>61</v>
      </c>
      <c r="F8" t="s">
        <v>61</v>
      </c>
      <c r="G8" t="s">
        <v>61</v>
      </c>
      <c r="H8" t="s">
        <v>102</v>
      </c>
      <c r="I8" t="s">
        <v>184</v>
      </c>
      <c r="J8" s="22">
        <v>43692</v>
      </c>
      <c r="K8" s="28">
        <v>19</v>
      </c>
      <c r="L8" s="28">
        <v>19</v>
      </c>
      <c r="M8">
        <v>2</v>
      </c>
      <c r="N8">
        <v>2</v>
      </c>
      <c r="O8">
        <v>1</v>
      </c>
      <c r="P8">
        <v>0</v>
      </c>
      <c r="Q8">
        <v>1</v>
      </c>
      <c r="R8">
        <v>0</v>
      </c>
      <c r="S8" s="28">
        <v>1</v>
      </c>
      <c r="AR8">
        <v>74</v>
      </c>
      <c r="AS8">
        <v>73</v>
      </c>
      <c r="AT8">
        <v>70.75</v>
      </c>
      <c r="AU8">
        <v>68.75</v>
      </c>
      <c r="AV8">
        <v>67.5</v>
      </c>
      <c r="AW8">
        <v>66.5</v>
      </c>
      <c r="AX8">
        <v>66.25</v>
      </c>
      <c r="AY8">
        <v>68</v>
      </c>
      <c r="AZ8">
        <v>73.25</v>
      </c>
      <c r="BA8">
        <v>76</v>
      </c>
      <c r="BB8">
        <v>81.25</v>
      </c>
      <c r="BC8">
        <v>86.75</v>
      </c>
      <c r="BD8">
        <v>90.25</v>
      </c>
      <c r="BE8">
        <v>94</v>
      </c>
      <c r="BF8">
        <v>95.75</v>
      </c>
      <c r="BG8">
        <v>96.75</v>
      </c>
      <c r="BH8">
        <v>97.75</v>
      </c>
      <c r="BI8">
        <v>97</v>
      </c>
      <c r="BJ8">
        <v>93.5</v>
      </c>
      <c r="BK8">
        <v>88.5</v>
      </c>
      <c r="BL8">
        <v>84.75</v>
      </c>
      <c r="BM8">
        <v>79.75</v>
      </c>
      <c r="BN8">
        <v>77</v>
      </c>
      <c r="BO8">
        <v>75</v>
      </c>
      <c r="DL8">
        <v>17</v>
      </c>
      <c r="DM8">
        <v>19</v>
      </c>
    </row>
    <row r="9" spans="1:118" hidden="1" x14ac:dyDescent="0.25">
      <c r="A9" t="s">
        <v>62</v>
      </c>
      <c r="B9" t="s">
        <v>30</v>
      </c>
      <c r="C9" t="s">
        <v>61</v>
      </c>
      <c r="D9" t="s">
        <v>61</v>
      </c>
      <c r="E9" t="s">
        <v>30</v>
      </c>
      <c r="F9" t="s">
        <v>61</v>
      </c>
      <c r="G9" t="s">
        <v>61</v>
      </c>
      <c r="H9" t="s">
        <v>61</v>
      </c>
      <c r="I9" t="s">
        <v>208</v>
      </c>
      <c r="J9" s="22">
        <v>43704</v>
      </c>
      <c r="K9" s="28">
        <v>19</v>
      </c>
      <c r="L9" s="28">
        <v>19</v>
      </c>
      <c r="M9">
        <v>2</v>
      </c>
      <c r="N9">
        <v>2</v>
      </c>
      <c r="O9">
        <v>1</v>
      </c>
      <c r="P9">
        <v>0</v>
      </c>
      <c r="Q9">
        <v>1</v>
      </c>
      <c r="R9">
        <v>0</v>
      </c>
      <c r="S9" s="28">
        <v>1</v>
      </c>
      <c r="AR9">
        <v>66.5</v>
      </c>
      <c r="AS9">
        <v>66</v>
      </c>
      <c r="AT9">
        <v>65.75</v>
      </c>
      <c r="AU9">
        <v>65</v>
      </c>
      <c r="AV9">
        <v>64</v>
      </c>
      <c r="AW9">
        <v>63.5</v>
      </c>
      <c r="AX9">
        <v>63.25</v>
      </c>
      <c r="AY9">
        <v>63.25</v>
      </c>
      <c r="AZ9">
        <v>65.75</v>
      </c>
      <c r="BA9">
        <v>70</v>
      </c>
      <c r="BB9">
        <v>74</v>
      </c>
      <c r="BC9">
        <v>78.25</v>
      </c>
      <c r="BD9">
        <v>81.5</v>
      </c>
      <c r="BE9">
        <v>84.25</v>
      </c>
      <c r="BF9">
        <v>85.75</v>
      </c>
      <c r="BG9">
        <v>87.25</v>
      </c>
      <c r="BH9">
        <v>87</v>
      </c>
      <c r="BI9">
        <v>85.25</v>
      </c>
      <c r="BJ9">
        <v>82</v>
      </c>
      <c r="BK9">
        <v>76.75</v>
      </c>
      <c r="BL9">
        <v>72.25</v>
      </c>
      <c r="BM9">
        <v>69.75</v>
      </c>
      <c r="BN9">
        <v>68.25</v>
      </c>
      <c r="BO9">
        <v>66.75</v>
      </c>
      <c r="DL9">
        <v>19</v>
      </c>
      <c r="DM9">
        <v>19</v>
      </c>
    </row>
    <row r="10" spans="1:118" hidden="1" x14ac:dyDescent="0.25">
      <c r="A10" t="s">
        <v>62</v>
      </c>
      <c r="B10" t="s">
        <v>61</v>
      </c>
      <c r="C10" t="s">
        <v>61</v>
      </c>
      <c r="D10" t="s">
        <v>61</v>
      </c>
      <c r="E10" t="s">
        <v>61</v>
      </c>
      <c r="F10" t="s">
        <v>61</v>
      </c>
      <c r="G10" t="s">
        <v>61</v>
      </c>
      <c r="H10" t="s">
        <v>61</v>
      </c>
      <c r="I10" t="s">
        <v>208</v>
      </c>
      <c r="J10" s="22">
        <v>43713</v>
      </c>
      <c r="K10" s="28">
        <v>19</v>
      </c>
      <c r="L10" s="28">
        <v>19</v>
      </c>
      <c r="M10">
        <v>62</v>
      </c>
      <c r="N10">
        <v>62</v>
      </c>
      <c r="O10">
        <v>1</v>
      </c>
      <c r="P10">
        <v>0</v>
      </c>
      <c r="Q10">
        <v>0</v>
      </c>
      <c r="R10">
        <v>0</v>
      </c>
      <c r="S10" s="28">
        <v>0</v>
      </c>
      <c r="T10">
        <v>38791.74</v>
      </c>
      <c r="U10">
        <v>37023.82</v>
      </c>
      <c r="V10">
        <v>35661.660000000003</v>
      </c>
      <c r="W10">
        <v>35256.47</v>
      </c>
      <c r="X10">
        <v>35526.68</v>
      </c>
      <c r="Y10">
        <v>37595.370000000003</v>
      </c>
      <c r="Z10">
        <v>42880.44</v>
      </c>
      <c r="AA10">
        <v>44808.800000000003</v>
      </c>
      <c r="AB10">
        <v>47161.4</v>
      </c>
      <c r="AC10">
        <v>50152.53</v>
      </c>
      <c r="AD10">
        <v>52052.19</v>
      </c>
      <c r="AE10">
        <v>55227.15</v>
      </c>
      <c r="AF10">
        <v>57630.12</v>
      </c>
      <c r="AG10">
        <v>58213.02</v>
      </c>
      <c r="AH10">
        <v>59800.92</v>
      </c>
      <c r="AI10">
        <v>62870.57</v>
      </c>
      <c r="AJ10">
        <v>62552.52</v>
      </c>
      <c r="AK10">
        <v>52510.66</v>
      </c>
      <c r="AL10">
        <v>46365.71</v>
      </c>
      <c r="AM10">
        <v>48957.41</v>
      </c>
      <c r="AN10">
        <v>50574.58</v>
      </c>
      <c r="AO10">
        <v>49062.73</v>
      </c>
      <c r="AP10">
        <v>42332.43</v>
      </c>
      <c r="AQ10">
        <v>38353.53</v>
      </c>
      <c r="AR10">
        <v>63.49194</v>
      </c>
      <c r="AS10">
        <v>62.5</v>
      </c>
      <c r="AT10">
        <v>62.975810000000003</v>
      </c>
      <c r="AU10">
        <v>62.967739999999999</v>
      </c>
      <c r="AV10">
        <v>62.959679999999999</v>
      </c>
      <c r="AW10">
        <v>62.967739999999999</v>
      </c>
      <c r="AX10">
        <v>62.967739999999999</v>
      </c>
      <c r="AY10">
        <v>61.983870000000003</v>
      </c>
      <c r="AZ10">
        <v>62.483870000000003</v>
      </c>
      <c r="BA10">
        <v>63.016129999999997</v>
      </c>
      <c r="BB10">
        <v>64.556449999999998</v>
      </c>
      <c r="BC10">
        <v>68.024190000000004</v>
      </c>
      <c r="BD10">
        <v>70.532259999999994</v>
      </c>
      <c r="BE10">
        <v>73.024190000000004</v>
      </c>
      <c r="BF10">
        <v>73.540319999999994</v>
      </c>
      <c r="BG10">
        <v>74.048389999999998</v>
      </c>
      <c r="BH10">
        <v>74.540319999999994</v>
      </c>
      <c r="BI10">
        <v>74.016130000000004</v>
      </c>
      <c r="BJ10">
        <v>72.975809999999996</v>
      </c>
      <c r="BK10">
        <v>70.951610000000002</v>
      </c>
      <c r="BL10">
        <v>68.443550000000002</v>
      </c>
      <c r="BM10">
        <v>67.443550000000002</v>
      </c>
      <c r="BN10">
        <v>65.967740000000006</v>
      </c>
      <c r="BO10">
        <v>64.967740000000006</v>
      </c>
      <c r="BP10">
        <v>-2362.4969999999998</v>
      </c>
      <c r="BQ10">
        <v>-1998.921</v>
      </c>
      <c r="BR10">
        <v>-1833.4290000000001</v>
      </c>
      <c r="BS10">
        <v>-1066.4749999999999</v>
      </c>
      <c r="BT10">
        <v>-947.11389999999994</v>
      </c>
      <c r="BU10">
        <v>-558.32479999999998</v>
      </c>
      <c r="BV10">
        <v>-151.87</v>
      </c>
      <c r="BW10">
        <v>293.27460000000002</v>
      </c>
      <c r="BX10">
        <v>565.49890000000005</v>
      </c>
      <c r="BY10">
        <v>836.2287</v>
      </c>
      <c r="BZ10">
        <v>308.28379999999999</v>
      </c>
      <c r="CA10">
        <v>76.329250000000002</v>
      </c>
      <c r="CB10">
        <v>343.2629</v>
      </c>
      <c r="CC10">
        <v>167.6567</v>
      </c>
      <c r="CD10">
        <v>-320.72070000000002</v>
      </c>
      <c r="CE10">
        <v>-1445.2</v>
      </c>
      <c r="CF10">
        <v>-1492.2</v>
      </c>
      <c r="CG10">
        <v>2974.0909999999999</v>
      </c>
      <c r="CH10">
        <v>10210.49</v>
      </c>
      <c r="CI10">
        <v>3139.895</v>
      </c>
      <c r="CJ10">
        <v>-145.71010000000001</v>
      </c>
      <c r="CK10">
        <v>-398.62900000000002</v>
      </c>
      <c r="CL10">
        <v>169.52520000000001</v>
      </c>
      <c r="CM10">
        <v>341.59019999999998</v>
      </c>
      <c r="CN10">
        <v>1579819</v>
      </c>
      <c r="CO10">
        <v>1867212</v>
      </c>
      <c r="CP10">
        <v>1412796</v>
      </c>
      <c r="CQ10">
        <v>646394.30000000005</v>
      </c>
      <c r="CR10">
        <v>244394.5</v>
      </c>
      <c r="CS10">
        <v>87484.81</v>
      </c>
      <c r="CT10">
        <v>89933.65</v>
      </c>
      <c r="CU10">
        <v>118359.8</v>
      </c>
      <c r="CV10">
        <v>172216.4</v>
      </c>
      <c r="CW10">
        <v>173167.5</v>
      </c>
      <c r="CX10">
        <v>1379529</v>
      </c>
      <c r="CY10">
        <v>1495859</v>
      </c>
      <c r="CZ10">
        <v>1059697</v>
      </c>
      <c r="DA10">
        <v>959310.3</v>
      </c>
      <c r="DB10">
        <v>702092.5</v>
      </c>
      <c r="DC10">
        <v>1884731</v>
      </c>
      <c r="DD10">
        <v>1986207</v>
      </c>
      <c r="DE10">
        <v>1864687</v>
      </c>
      <c r="DF10">
        <v>991247.4</v>
      </c>
      <c r="DG10">
        <v>417364.8</v>
      </c>
      <c r="DH10">
        <v>873221.5</v>
      </c>
      <c r="DI10">
        <v>1516008</v>
      </c>
      <c r="DJ10">
        <v>97913.01</v>
      </c>
      <c r="DK10">
        <v>924927.6</v>
      </c>
      <c r="DL10">
        <v>19</v>
      </c>
      <c r="DM10">
        <v>19</v>
      </c>
    </row>
    <row r="11" spans="1:118" hidden="1" x14ac:dyDescent="0.25">
      <c r="A11" t="s">
        <v>62</v>
      </c>
      <c r="B11" t="s">
        <v>202</v>
      </c>
      <c r="C11" t="s">
        <v>61</v>
      </c>
      <c r="D11" t="s">
        <v>61</v>
      </c>
      <c r="E11" t="s">
        <v>61</v>
      </c>
      <c r="F11" t="s">
        <v>97</v>
      </c>
      <c r="G11" t="s">
        <v>61</v>
      </c>
      <c r="H11" t="s">
        <v>61</v>
      </c>
      <c r="I11" t="s">
        <v>208</v>
      </c>
      <c r="J11" s="22">
        <v>43721</v>
      </c>
      <c r="K11" s="28">
        <v>19</v>
      </c>
      <c r="L11" s="28">
        <v>19</v>
      </c>
      <c r="M11">
        <v>62</v>
      </c>
      <c r="N11">
        <v>62</v>
      </c>
      <c r="O11">
        <v>1</v>
      </c>
      <c r="P11">
        <v>0</v>
      </c>
      <c r="Q11">
        <v>0</v>
      </c>
      <c r="R11">
        <v>0</v>
      </c>
      <c r="S11" s="28">
        <v>0</v>
      </c>
      <c r="T11">
        <v>42097.4</v>
      </c>
      <c r="U11">
        <v>43533.29</v>
      </c>
      <c r="V11">
        <v>42150.49</v>
      </c>
      <c r="W11">
        <v>36201.43</v>
      </c>
      <c r="X11">
        <v>36061.760000000002</v>
      </c>
      <c r="Y11">
        <v>38102.559999999998</v>
      </c>
      <c r="Z11">
        <v>42907.81</v>
      </c>
      <c r="AA11">
        <v>44533.66</v>
      </c>
      <c r="AB11">
        <v>50281.55</v>
      </c>
      <c r="AC11">
        <v>59360.31</v>
      </c>
      <c r="AD11">
        <v>63095.42</v>
      </c>
      <c r="AE11">
        <v>67609.03</v>
      </c>
      <c r="AF11">
        <v>67356.28</v>
      </c>
      <c r="AG11">
        <v>68506.3</v>
      </c>
      <c r="AH11">
        <v>69294.97</v>
      </c>
      <c r="AI11">
        <v>68868.91</v>
      </c>
      <c r="AJ11">
        <v>68787.02</v>
      </c>
      <c r="AK11">
        <v>67012.78</v>
      </c>
      <c r="AL11">
        <v>61041.85</v>
      </c>
      <c r="AM11">
        <v>57811.63</v>
      </c>
      <c r="AN11">
        <v>55073.53</v>
      </c>
      <c r="AO11">
        <v>53822.65</v>
      </c>
      <c r="AP11">
        <v>51975.74</v>
      </c>
      <c r="AQ11">
        <v>49029.82</v>
      </c>
      <c r="AR11">
        <v>72.483869999999996</v>
      </c>
      <c r="AS11">
        <v>69.5</v>
      </c>
      <c r="AT11">
        <v>67.516130000000004</v>
      </c>
      <c r="AU11">
        <v>66.50806</v>
      </c>
      <c r="AV11">
        <v>65.99194</v>
      </c>
      <c r="AW11">
        <v>65</v>
      </c>
      <c r="AX11">
        <v>64.49194</v>
      </c>
      <c r="AY11">
        <v>64.016130000000004</v>
      </c>
      <c r="AZ11">
        <v>68.532259999999994</v>
      </c>
      <c r="BA11">
        <v>73.540319999999994</v>
      </c>
      <c r="BB11">
        <v>79.50806</v>
      </c>
      <c r="BC11">
        <v>85.935479999999998</v>
      </c>
      <c r="BD11">
        <v>88.951610000000002</v>
      </c>
      <c r="BE11">
        <v>91.967740000000006</v>
      </c>
      <c r="BF11">
        <v>94.959680000000006</v>
      </c>
      <c r="BG11">
        <v>95.975809999999996</v>
      </c>
      <c r="BH11">
        <v>96.967740000000006</v>
      </c>
      <c r="BI11">
        <v>96.459680000000006</v>
      </c>
      <c r="BJ11">
        <v>94.483869999999996</v>
      </c>
      <c r="BK11">
        <v>89.975809999999996</v>
      </c>
      <c r="BL11">
        <v>81.048389999999998</v>
      </c>
      <c r="BM11">
        <v>77.564520000000002</v>
      </c>
      <c r="BN11">
        <v>76.524190000000004</v>
      </c>
      <c r="BO11">
        <v>74.983869999999996</v>
      </c>
      <c r="BP11">
        <v>-78.795270000000002</v>
      </c>
      <c r="BQ11">
        <v>-87.274810000000002</v>
      </c>
      <c r="BR11">
        <v>-65.786739999999995</v>
      </c>
      <c r="BS11">
        <v>-45.380769999999998</v>
      </c>
      <c r="BT11">
        <v>-19.973310000000001</v>
      </c>
      <c r="BU11">
        <v>190.42320000000001</v>
      </c>
      <c r="BV11">
        <v>156.01859999999999</v>
      </c>
      <c r="BW11">
        <v>115.62220000000001</v>
      </c>
      <c r="BX11">
        <v>-221.65539999999999</v>
      </c>
      <c r="BY11">
        <v>-182.74010000000001</v>
      </c>
      <c r="BZ11">
        <v>81.842100000000002</v>
      </c>
      <c r="CA11">
        <v>4.4619900000000001</v>
      </c>
      <c r="CB11">
        <v>-57.537880000000001</v>
      </c>
      <c r="CC11">
        <v>-115.85509999999999</v>
      </c>
      <c r="CD11">
        <v>-301.34140000000002</v>
      </c>
      <c r="CE11">
        <v>-634.46979999999996</v>
      </c>
      <c r="CF11">
        <v>-542.84810000000004</v>
      </c>
      <c r="CG11">
        <v>-452.44409999999999</v>
      </c>
      <c r="CH11">
        <v>2000.3679999999999</v>
      </c>
      <c r="CI11">
        <v>909.40729999999996</v>
      </c>
      <c r="CJ11">
        <v>530.88779999999997</v>
      </c>
      <c r="CK11">
        <v>344.59359999999998</v>
      </c>
      <c r="CL11">
        <v>-73.658389999999997</v>
      </c>
      <c r="CM11">
        <v>-158.45060000000001</v>
      </c>
      <c r="CN11">
        <v>1041036</v>
      </c>
      <c r="CO11">
        <v>1478470</v>
      </c>
      <c r="CP11">
        <v>1407693</v>
      </c>
      <c r="CQ11">
        <v>833666.6</v>
      </c>
      <c r="CR11">
        <v>457850.9</v>
      </c>
      <c r="CS11">
        <v>156432.79999999999</v>
      </c>
      <c r="CT11">
        <v>140136.1</v>
      </c>
      <c r="CU11">
        <v>206780.3</v>
      </c>
      <c r="CV11">
        <v>175389.3</v>
      </c>
      <c r="CW11">
        <v>506005.9</v>
      </c>
      <c r="CX11">
        <v>975355.9</v>
      </c>
      <c r="CY11">
        <v>1278600</v>
      </c>
      <c r="CZ11">
        <v>1180228</v>
      </c>
      <c r="DA11">
        <v>1033554</v>
      </c>
      <c r="DB11">
        <v>917144.9</v>
      </c>
      <c r="DC11">
        <v>848385.4</v>
      </c>
      <c r="DD11">
        <v>931121.1</v>
      </c>
      <c r="DE11">
        <v>947415.3</v>
      </c>
      <c r="DF11">
        <v>913143.3</v>
      </c>
      <c r="DG11">
        <v>753088.8</v>
      </c>
      <c r="DH11">
        <v>722139.4</v>
      </c>
      <c r="DI11">
        <v>246299.1</v>
      </c>
      <c r="DJ11">
        <v>56761.98</v>
      </c>
      <c r="DK11">
        <v>227075.4</v>
      </c>
      <c r="DL11">
        <v>19</v>
      </c>
      <c r="DM11">
        <v>19</v>
      </c>
    </row>
    <row r="12" spans="1:118" hidden="1" x14ac:dyDescent="0.25">
      <c r="A12" t="s">
        <v>62</v>
      </c>
      <c r="B12" t="s">
        <v>101</v>
      </c>
      <c r="C12" t="s">
        <v>61</v>
      </c>
      <c r="D12" t="s">
        <v>61</v>
      </c>
      <c r="E12" t="s">
        <v>61</v>
      </c>
      <c r="F12" t="s">
        <v>61</v>
      </c>
      <c r="G12" t="s">
        <v>61</v>
      </c>
      <c r="H12" t="s">
        <v>101</v>
      </c>
      <c r="I12" t="s">
        <v>208</v>
      </c>
      <c r="J12" s="22">
        <v>43732</v>
      </c>
      <c r="K12" s="28">
        <v>19</v>
      </c>
      <c r="L12" s="28">
        <v>19</v>
      </c>
      <c r="M12">
        <v>397</v>
      </c>
      <c r="N12">
        <v>395</v>
      </c>
      <c r="O12">
        <v>1</v>
      </c>
      <c r="P12">
        <v>0</v>
      </c>
      <c r="Q12">
        <v>0</v>
      </c>
      <c r="R12">
        <v>0</v>
      </c>
      <c r="S12" s="28">
        <v>0</v>
      </c>
      <c r="T12">
        <v>7290.5789999999997</v>
      </c>
      <c r="U12">
        <v>7299.5990000000002</v>
      </c>
      <c r="V12">
        <v>7292.9089999999997</v>
      </c>
      <c r="W12">
        <v>7283.24</v>
      </c>
      <c r="X12">
        <v>7316.5709999999999</v>
      </c>
      <c r="Y12">
        <v>7700.0659999999998</v>
      </c>
      <c r="Z12">
        <v>9622.2440000000006</v>
      </c>
      <c r="AA12">
        <v>10585.61</v>
      </c>
      <c r="AB12">
        <v>12713.09</v>
      </c>
      <c r="AC12">
        <v>15401.68</v>
      </c>
      <c r="AD12">
        <v>17513.14</v>
      </c>
      <c r="AE12">
        <v>19288.38</v>
      </c>
      <c r="AF12">
        <v>20669.580000000002</v>
      </c>
      <c r="AG12">
        <v>21660.82</v>
      </c>
      <c r="AH12">
        <v>22349.96</v>
      </c>
      <c r="AI12">
        <v>22764.03</v>
      </c>
      <c r="AJ12">
        <v>22845.41</v>
      </c>
      <c r="AK12">
        <v>22666.7</v>
      </c>
      <c r="AL12">
        <v>17694.36</v>
      </c>
      <c r="AM12">
        <v>20372.830000000002</v>
      </c>
      <c r="AN12">
        <v>18641.96</v>
      </c>
      <c r="AO12">
        <v>14272.87</v>
      </c>
      <c r="AP12">
        <v>8757.8379999999997</v>
      </c>
      <c r="AQ12">
        <v>7366.2780000000002</v>
      </c>
      <c r="AR12">
        <v>71.242260000000002</v>
      </c>
      <c r="AS12">
        <v>67.955029999999994</v>
      </c>
      <c r="AT12">
        <v>66.579099999999997</v>
      </c>
      <c r="AU12">
        <v>65.134770000000003</v>
      </c>
      <c r="AV12">
        <v>64.322050000000004</v>
      </c>
      <c r="AW12">
        <v>63.565069999999999</v>
      </c>
      <c r="AX12">
        <v>63.172629999999998</v>
      </c>
      <c r="AY12">
        <v>62.821890000000003</v>
      </c>
      <c r="AZ12">
        <v>65.773629999999997</v>
      </c>
      <c r="BA12">
        <v>72.008830000000003</v>
      </c>
      <c r="BB12">
        <v>78.383539999999996</v>
      </c>
      <c r="BC12">
        <v>82.989779999999996</v>
      </c>
      <c r="BD12">
        <v>86.404750000000007</v>
      </c>
      <c r="BE12">
        <v>88.835220000000007</v>
      </c>
      <c r="BF12">
        <v>90.537930000000003</v>
      </c>
      <c r="BG12">
        <v>91.835629999999995</v>
      </c>
      <c r="BH12">
        <v>91.824460000000002</v>
      </c>
      <c r="BI12">
        <v>91.174030000000002</v>
      </c>
      <c r="BJ12">
        <v>88.727090000000004</v>
      </c>
      <c r="BK12">
        <v>85.618219999999994</v>
      </c>
      <c r="BL12">
        <v>81.921940000000006</v>
      </c>
      <c r="BM12">
        <v>79.072590000000005</v>
      </c>
      <c r="BN12">
        <v>77.077740000000006</v>
      </c>
      <c r="BO12">
        <v>74.906760000000006</v>
      </c>
      <c r="BP12">
        <v>-205.46250000000001</v>
      </c>
      <c r="BQ12">
        <v>-278.56979999999999</v>
      </c>
      <c r="BR12">
        <v>-280.80880000000002</v>
      </c>
      <c r="BS12">
        <v>-279.99169999999998</v>
      </c>
      <c r="BT12">
        <v>-239.09460000000001</v>
      </c>
      <c r="BU12">
        <v>-229.86859999999999</v>
      </c>
      <c r="BV12">
        <v>-488.7405</v>
      </c>
      <c r="BW12">
        <v>98.149060000000006</v>
      </c>
      <c r="BX12">
        <v>85.572119999999998</v>
      </c>
      <c r="BY12">
        <v>75.307010000000005</v>
      </c>
      <c r="BZ12">
        <v>337.54419999999999</v>
      </c>
      <c r="CA12">
        <v>259.99209999999999</v>
      </c>
      <c r="CB12">
        <v>228.7841</v>
      </c>
      <c r="CC12">
        <v>204.76480000000001</v>
      </c>
      <c r="CD12">
        <v>233.54300000000001</v>
      </c>
      <c r="CE12">
        <v>131.84289999999999</v>
      </c>
      <c r="CF12">
        <v>-78.112740000000002</v>
      </c>
      <c r="CG12">
        <v>45.915500000000002</v>
      </c>
      <c r="CH12">
        <v>4393.0330000000004</v>
      </c>
      <c r="CI12">
        <v>259.85899999999998</v>
      </c>
      <c r="CJ12">
        <v>79.662120000000002</v>
      </c>
      <c r="CK12">
        <v>265.97750000000002</v>
      </c>
      <c r="CL12">
        <v>343.43529999999998</v>
      </c>
      <c r="CM12">
        <v>317.18299999999999</v>
      </c>
      <c r="CN12">
        <v>2411.3519999999999</v>
      </c>
      <c r="CO12">
        <v>1709.923</v>
      </c>
      <c r="CP12">
        <v>2066.6849999999999</v>
      </c>
      <c r="CQ12">
        <v>2074.2869999999998</v>
      </c>
      <c r="CR12">
        <v>2099.6030000000001</v>
      </c>
      <c r="CS12">
        <v>2192.2449999999999</v>
      </c>
      <c r="CT12">
        <v>1998.8820000000001</v>
      </c>
      <c r="CU12">
        <v>1659.5350000000001</v>
      </c>
      <c r="CV12">
        <v>2268.3049999999998</v>
      </c>
      <c r="CW12">
        <v>2997.8090000000002</v>
      </c>
      <c r="CX12">
        <v>5398.3630000000003</v>
      </c>
      <c r="CY12">
        <v>4891.5749999999998</v>
      </c>
      <c r="CZ12">
        <v>4576.6629999999996</v>
      </c>
      <c r="DA12">
        <v>4645.4579999999996</v>
      </c>
      <c r="DB12">
        <v>4727.134</v>
      </c>
      <c r="DC12">
        <v>5515.4409999999998</v>
      </c>
      <c r="DD12">
        <v>8325.5930000000008</v>
      </c>
      <c r="DE12">
        <v>7237.4589999999998</v>
      </c>
      <c r="DF12">
        <v>15345.29</v>
      </c>
      <c r="DG12">
        <v>7601.8639999999996</v>
      </c>
      <c r="DH12">
        <v>7287.1329999999998</v>
      </c>
      <c r="DI12">
        <v>5321.3180000000002</v>
      </c>
      <c r="DJ12">
        <v>4402.3130000000001</v>
      </c>
      <c r="DK12">
        <v>4011.6419999999998</v>
      </c>
      <c r="DL12">
        <v>19</v>
      </c>
      <c r="DM12">
        <v>20</v>
      </c>
    </row>
    <row r="13" spans="1:118" hidden="1" x14ac:dyDescent="0.25">
      <c r="A13" t="s">
        <v>62</v>
      </c>
      <c r="B13" t="s">
        <v>36</v>
      </c>
      <c r="C13" t="s">
        <v>36</v>
      </c>
      <c r="D13" t="s">
        <v>61</v>
      </c>
      <c r="E13" t="s">
        <v>61</v>
      </c>
      <c r="F13" t="s">
        <v>61</v>
      </c>
      <c r="G13" t="s">
        <v>61</v>
      </c>
      <c r="H13" t="s">
        <v>61</v>
      </c>
      <c r="I13" t="s">
        <v>199</v>
      </c>
      <c r="J13" s="22">
        <v>43732</v>
      </c>
      <c r="K13" s="28">
        <v>19</v>
      </c>
      <c r="L13" s="28">
        <v>19</v>
      </c>
      <c r="M13">
        <v>330</v>
      </c>
      <c r="N13">
        <v>328</v>
      </c>
      <c r="O13">
        <v>1</v>
      </c>
      <c r="P13">
        <v>0</v>
      </c>
      <c r="Q13">
        <v>0</v>
      </c>
      <c r="R13">
        <v>0</v>
      </c>
      <c r="S13" s="28">
        <v>0</v>
      </c>
      <c r="T13">
        <v>24086.23</v>
      </c>
      <c r="U13">
        <v>23348.65</v>
      </c>
      <c r="V13">
        <v>23067.41</v>
      </c>
      <c r="W13">
        <v>23175.11</v>
      </c>
      <c r="X13">
        <v>23816</v>
      </c>
      <c r="Y13">
        <v>25461.05</v>
      </c>
      <c r="Z13">
        <v>30809.01</v>
      </c>
      <c r="AA13">
        <v>31463.15</v>
      </c>
      <c r="AB13">
        <v>35787.51</v>
      </c>
      <c r="AC13">
        <v>41046.86</v>
      </c>
      <c r="AD13">
        <v>46214.93</v>
      </c>
      <c r="AE13">
        <v>48936</v>
      </c>
      <c r="AF13">
        <v>51324.4</v>
      </c>
      <c r="AG13">
        <v>53002.98</v>
      </c>
      <c r="AH13">
        <v>54245.79</v>
      </c>
      <c r="AI13">
        <v>55715.360000000001</v>
      </c>
      <c r="AJ13">
        <v>56432.18</v>
      </c>
      <c r="AK13">
        <v>55953.98</v>
      </c>
      <c r="AL13">
        <v>47763.96</v>
      </c>
      <c r="AM13">
        <v>51402.01</v>
      </c>
      <c r="AN13">
        <v>45853.05</v>
      </c>
      <c r="AO13">
        <v>38975.089999999997</v>
      </c>
      <c r="AP13">
        <v>32168.86</v>
      </c>
      <c r="AQ13">
        <v>28285.19</v>
      </c>
      <c r="AR13">
        <v>69.80059</v>
      </c>
      <c r="AS13">
        <v>65.805189999999996</v>
      </c>
      <c r="AT13">
        <v>64.428610000000006</v>
      </c>
      <c r="AU13">
        <v>63.42107</v>
      </c>
      <c r="AV13">
        <v>62.898200000000003</v>
      </c>
      <c r="AW13">
        <v>62.424149999999997</v>
      </c>
      <c r="AX13">
        <v>62.24729</v>
      </c>
      <c r="AY13">
        <v>62.084110000000003</v>
      </c>
      <c r="AZ13">
        <v>65.199770000000001</v>
      </c>
      <c r="BA13">
        <v>72.365650000000002</v>
      </c>
      <c r="BB13">
        <v>79.077539999999999</v>
      </c>
      <c r="BC13">
        <v>83.822929999999999</v>
      </c>
      <c r="BD13">
        <v>87.630700000000004</v>
      </c>
      <c r="BE13">
        <v>89.726889999999997</v>
      </c>
      <c r="BF13">
        <v>91.236279999999994</v>
      </c>
      <c r="BG13">
        <v>92.270169999999993</v>
      </c>
      <c r="BH13">
        <v>91.912239999999997</v>
      </c>
      <c r="BI13">
        <v>90.476389999999995</v>
      </c>
      <c r="BJ13">
        <v>87.061400000000006</v>
      </c>
      <c r="BK13">
        <v>83.504909999999995</v>
      </c>
      <c r="BL13">
        <v>80.114599999999996</v>
      </c>
      <c r="BM13">
        <v>76.962050000000005</v>
      </c>
      <c r="BN13">
        <v>75.402780000000007</v>
      </c>
      <c r="BO13">
        <v>74.036929999999998</v>
      </c>
      <c r="BP13">
        <v>-170.14859999999999</v>
      </c>
      <c r="BQ13">
        <v>-194.84639999999999</v>
      </c>
      <c r="BR13">
        <v>-166.98009999999999</v>
      </c>
      <c r="BS13">
        <v>-116.4725</v>
      </c>
      <c r="BT13">
        <v>-45.336979999999997</v>
      </c>
      <c r="BU13">
        <v>48.793889999999998</v>
      </c>
      <c r="BV13">
        <v>-50.965560000000004</v>
      </c>
      <c r="BW13">
        <v>259.88420000000002</v>
      </c>
      <c r="BX13">
        <v>42.133429999999997</v>
      </c>
      <c r="BY13">
        <v>-154.0669</v>
      </c>
      <c r="BZ13">
        <v>115.93389999999999</v>
      </c>
      <c r="CA13">
        <v>217.31190000000001</v>
      </c>
      <c r="CB13">
        <v>202.9846</v>
      </c>
      <c r="CC13">
        <v>347.88010000000003</v>
      </c>
      <c r="CD13">
        <v>310.23970000000003</v>
      </c>
      <c r="CE13">
        <v>-254.8252</v>
      </c>
      <c r="CF13">
        <v>-676.40340000000003</v>
      </c>
      <c r="CG13">
        <v>-467.24669999999998</v>
      </c>
      <c r="CH13">
        <v>6761.9579999999996</v>
      </c>
      <c r="CI13">
        <v>276.67239999999998</v>
      </c>
      <c r="CJ13">
        <v>460.87819999999999</v>
      </c>
      <c r="CK13">
        <v>351.41489999999999</v>
      </c>
      <c r="CL13">
        <v>-84.001959999999997</v>
      </c>
      <c r="CM13">
        <v>-164.32140000000001</v>
      </c>
      <c r="CN13">
        <v>7956.2780000000002</v>
      </c>
      <c r="CO13">
        <v>6788.4009999999998</v>
      </c>
      <c r="CP13">
        <v>6449.7979999999998</v>
      </c>
      <c r="CQ13">
        <v>6181.4709999999995</v>
      </c>
      <c r="CR13">
        <v>7587.348</v>
      </c>
      <c r="CS13">
        <v>4925.1909999999998</v>
      </c>
      <c r="CT13">
        <v>6382.4009999999998</v>
      </c>
      <c r="CU13">
        <v>7423.6229999999996</v>
      </c>
      <c r="CV13">
        <v>9978.1090000000004</v>
      </c>
      <c r="CW13">
        <v>12903.56</v>
      </c>
      <c r="CX13">
        <v>24379.360000000001</v>
      </c>
      <c r="CY13">
        <v>16942.240000000002</v>
      </c>
      <c r="CZ13">
        <v>17913.310000000001</v>
      </c>
      <c r="DA13">
        <v>17364.86</v>
      </c>
      <c r="DB13">
        <v>22798.5</v>
      </c>
      <c r="DC13">
        <v>23454.32</v>
      </c>
      <c r="DD13">
        <v>29034.67</v>
      </c>
      <c r="DE13">
        <v>28456.37</v>
      </c>
      <c r="DF13">
        <v>32136.46</v>
      </c>
      <c r="DG13">
        <v>25388.04</v>
      </c>
      <c r="DH13">
        <v>17980.060000000001</v>
      </c>
      <c r="DI13">
        <v>18940.39</v>
      </c>
      <c r="DJ13">
        <v>17827.07</v>
      </c>
      <c r="DK13">
        <v>15088.4</v>
      </c>
      <c r="DL13">
        <v>19</v>
      </c>
      <c r="DM13">
        <v>20</v>
      </c>
    </row>
    <row r="14" spans="1:118" hidden="1" x14ac:dyDescent="0.25">
      <c r="A14" t="s">
        <v>62</v>
      </c>
      <c r="B14" t="s">
        <v>31</v>
      </c>
      <c r="C14" t="s">
        <v>61</v>
      </c>
      <c r="D14" t="s">
        <v>61</v>
      </c>
      <c r="E14" t="s">
        <v>31</v>
      </c>
      <c r="F14" t="s">
        <v>61</v>
      </c>
      <c r="G14" t="s">
        <v>61</v>
      </c>
      <c r="H14" t="s">
        <v>61</v>
      </c>
      <c r="I14" t="s">
        <v>208</v>
      </c>
      <c r="J14" s="22">
        <v>43733</v>
      </c>
      <c r="K14" s="28">
        <v>18</v>
      </c>
      <c r="L14" s="28">
        <v>19</v>
      </c>
      <c r="M14">
        <v>4</v>
      </c>
      <c r="N14">
        <v>4</v>
      </c>
      <c r="O14">
        <v>1</v>
      </c>
      <c r="P14">
        <v>0</v>
      </c>
      <c r="Q14">
        <v>1</v>
      </c>
      <c r="R14">
        <v>0</v>
      </c>
      <c r="S14" s="28">
        <v>1</v>
      </c>
      <c r="AR14">
        <v>70.75</v>
      </c>
      <c r="AS14">
        <v>68.125</v>
      </c>
      <c r="AT14">
        <v>67.875</v>
      </c>
      <c r="AU14">
        <v>67.375</v>
      </c>
      <c r="AV14">
        <v>67.875</v>
      </c>
      <c r="AW14">
        <v>67.375</v>
      </c>
      <c r="AX14">
        <v>66.5</v>
      </c>
      <c r="AY14">
        <v>66.75</v>
      </c>
      <c r="AZ14">
        <v>71.5</v>
      </c>
      <c r="BA14">
        <v>77.25</v>
      </c>
      <c r="BB14">
        <v>82.25</v>
      </c>
      <c r="BC14">
        <v>86.875</v>
      </c>
      <c r="BD14">
        <v>89.625</v>
      </c>
      <c r="BE14">
        <v>91.5</v>
      </c>
      <c r="BF14">
        <v>92.875</v>
      </c>
      <c r="BG14">
        <v>92.625</v>
      </c>
      <c r="BH14">
        <v>92.5</v>
      </c>
      <c r="BI14">
        <v>91.75</v>
      </c>
      <c r="BJ14">
        <v>90.375</v>
      </c>
      <c r="BK14">
        <v>85.5</v>
      </c>
      <c r="BL14">
        <v>80.875</v>
      </c>
      <c r="BM14">
        <v>77.875</v>
      </c>
      <c r="BN14">
        <v>76.125</v>
      </c>
      <c r="BO14">
        <v>74</v>
      </c>
      <c r="DE14" s="24"/>
      <c r="DF14" s="24"/>
      <c r="DL14">
        <v>18</v>
      </c>
      <c r="DM14">
        <v>19</v>
      </c>
    </row>
    <row r="15" spans="1:118" hidden="1" x14ac:dyDescent="0.25">
      <c r="A15" t="s">
        <v>62</v>
      </c>
      <c r="B15" t="s">
        <v>61</v>
      </c>
      <c r="C15" t="s">
        <v>61</v>
      </c>
      <c r="D15" t="s">
        <v>61</v>
      </c>
      <c r="E15" t="s">
        <v>61</v>
      </c>
      <c r="F15" t="s">
        <v>61</v>
      </c>
      <c r="G15" t="s">
        <v>61</v>
      </c>
      <c r="H15" t="s">
        <v>61</v>
      </c>
      <c r="I15" t="s">
        <v>208</v>
      </c>
      <c r="J15" s="22">
        <v>43745</v>
      </c>
      <c r="K15" s="28">
        <v>19</v>
      </c>
      <c r="L15" s="28">
        <v>19</v>
      </c>
      <c r="M15">
        <v>32</v>
      </c>
      <c r="N15">
        <v>32</v>
      </c>
      <c r="O15">
        <v>1</v>
      </c>
      <c r="P15">
        <v>0</v>
      </c>
      <c r="Q15">
        <v>0</v>
      </c>
      <c r="R15">
        <v>0</v>
      </c>
      <c r="S15" s="28">
        <v>0</v>
      </c>
      <c r="T15">
        <v>3046.614</v>
      </c>
      <c r="U15">
        <v>3002.8139999999999</v>
      </c>
      <c r="V15">
        <v>2973.2370000000001</v>
      </c>
      <c r="W15">
        <v>2891.4549999999999</v>
      </c>
      <c r="X15">
        <v>2954.4279999999999</v>
      </c>
      <c r="Y15">
        <v>3727.1320000000001</v>
      </c>
      <c r="Z15">
        <v>4463.2820000000002</v>
      </c>
      <c r="AA15">
        <v>4594.2219999999998</v>
      </c>
      <c r="AB15">
        <v>5452.4449999999997</v>
      </c>
      <c r="AC15">
        <v>6393.9309999999996</v>
      </c>
      <c r="AD15">
        <v>7029.9070000000002</v>
      </c>
      <c r="AE15">
        <v>7370.5649999999996</v>
      </c>
      <c r="AF15">
        <v>7397.6620000000003</v>
      </c>
      <c r="AG15">
        <v>7529.6589999999997</v>
      </c>
      <c r="AH15">
        <v>7797.7349999999997</v>
      </c>
      <c r="AI15">
        <v>7668.7979999999998</v>
      </c>
      <c r="AJ15">
        <v>7115.5630000000001</v>
      </c>
      <c r="AK15">
        <v>6442.8010000000004</v>
      </c>
      <c r="AL15">
        <v>5008.5929999999998</v>
      </c>
      <c r="AM15">
        <v>4212.2219999999998</v>
      </c>
      <c r="AN15">
        <v>3867.5230000000001</v>
      </c>
      <c r="AO15">
        <v>3629.8290000000002</v>
      </c>
      <c r="AP15">
        <v>3404.2979999999998</v>
      </c>
      <c r="AQ15">
        <v>3239.6410000000001</v>
      </c>
      <c r="AR15">
        <v>64</v>
      </c>
      <c r="AS15">
        <v>63</v>
      </c>
      <c r="AT15">
        <v>61</v>
      </c>
      <c r="AU15">
        <v>60</v>
      </c>
      <c r="AV15">
        <v>60</v>
      </c>
      <c r="AW15">
        <v>59.5</v>
      </c>
      <c r="AX15">
        <v>58</v>
      </c>
      <c r="AY15">
        <v>58.5</v>
      </c>
      <c r="AZ15">
        <v>62.5</v>
      </c>
      <c r="BA15">
        <v>67</v>
      </c>
      <c r="BB15">
        <v>71</v>
      </c>
      <c r="BC15">
        <v>76</v>
      </c>
      <c r="BD15">
        <v>78.5</v>
      </c>
      <c r="BE15">
        <v>82</v>
      </c>
      <c r="BF15">
        <v>84.5</v>
      </c>
      <c r="BG15">
        <v>86.5</v>
      </c>
      <c r="BH15">
        <v>88</v>
      </c>
      <c r="BI15">
        <v>85.5</v>
      </c>
      <c r="BJ15">
        <v>82.5</v>
      </c>
      <c r="BK15">
        <v>77</v>
      </c>
      <c r="BL15">
        <v>72</v>
      </c>
      <c r="BM15">
        <v>68.5</v>
      </c>
      <c r="BN15">
        <v>67</v>
      </c>
      <c r="BO15">
        <v>65.5</v>
      </c>
      <c r="BP15">
        <v>-49.818840000000002</v>
      </c>
      <c r="BQ15">
        <v>-46.147500000000001</v>
      </c>
      <c r="BR15">
        <v>-33.687930000000001</v>
      </c>
      <c r="BS15">
        <v>-32.636470000000003</v>
      </c>
      <c r="BT15">
        <v>-23.9312</v>
      </c>
      <c r="BU15">
        <v>60.186799999999998</v>
      </c>
      <c r="BV15">
        <v>57.486840000000001</v>
      </c>
      <c r="BW15">
        <v>38.664870000000001</v>
      </c>
      <c r="BX15">
        <v>-55.432459999999999</v>
      </c>
      <c r="BY15">
        <v>-76.473529999999997</v>
      </c>
      <c r="BZ15">
        <v>-38.6419</v>
      </c>
      <c r="CA15">
        <v>38.084940000000003</v>
      </c>
      <c r="CB15">
        <v>23.35689</v>
      </c>
      <c r="CC15">
        <v>19.836300000000001</v>
      </c>
      <c r="CD15">
        <v>-89.384</v>
      </c>
      <c r="CE15">
        <v>-170.99969999999999</v>
      </c>
      <c r="CF15">
        <v>-76.12227</v>
      </c>
      <c r="CG15">
        <v>-46.387050000000002</v>
      </c>
      <c r="CH15">
        <v>754.54089999999997</v>
      </c>
      <c r="CI15">
        <v>191.35409999999999</v>
      </c>
      <c r="CJ15">
        <v>35.674799999999998</v>
      </c>
      <c r="CK15">
        <v>8.1749880000000008</v>
      </c>
      <c r="CL15">
        <v>-103.73480000000001</v>
      </c>
      <c r="CM15">
        <v>-95.088790000000003</v>
      </c>
      <c r="CN15">
        <v>702.56679999999994</v>
      </c>
      <c r="CO15">
        <v>626.68979999999999</v>
      </c>
      <c r="CP15">
        <v>550.38670000000002</v>
      </c>
      <c r="CQ15">
        <v>576.72469999999998</v>
      </c>
      <c r="CR15">
        <v>781.98450000000003</v>
      </c>
      <c r="CS15">
        <v>940.15</v>
      </c>
      <c r="CT15">
        <v>953.35329999999999</v>
      </c>
      <c r="CU15">
        <v>650.05650000000003</v>
      </c>
      <c r="CV15">
        <v>958.19529999999997</v>
      </c>
      <c r="CW15">
        <v>1441.318</v>
      </c>
      <c r="CX15">
        <v>2226.5450000000001</v>
      </c>
      <c r="CY15">
        <v>2506.3159999999998</v>
      </c>
      <c r="CZ15">
        <v>1779.258</v>
      </c>
      <c r="DA15">
        <v>2571.857</v>
      </c>
      <c r="DB15">
        <v>3621.7869999999998</v>
      </c>
      <c r="DC15">
        <v>3965.2979999999998</v>
      </c>
      <c r="DD15">
        <v>4216.0039999999999</v>
      </c>
      <c r="DE15">
        <v>4157.8059999999996</v>
      </c>
      <c r="DF15">
        <v>3819.1480000000001</v>
      </c>
      <c r="DG15">
        <v>4999.6790000000001</v>
      </c>
      <c r="DH15">
        <v>1860.26</v>
      </c>
      <c r="DI15">
        <v>1414.8920000000001</v>
      </c>
      <c r="DJ15">
        <v>1295.318</v>
      </c>
      <c r="DK15">
        <v>1216.7739999999999</v>
      </c>
      <c r="DL15">
        <v>19</v>
      </c>
      <c r="DM15">
        <v>19</v>
      </c>
    </row>
    <row r="16" spans="1:118" hidden="1" x14ac:dyDescent="0.25">
      <c r="A16" t="s">
        <v>62</v>
      </c>
      <c r="B16" t="s">
        <v>31</v>
      </c>
      <c r="C16" t="s">
        <v>61</v>
      </c>
      <c r="D16" t="s">
        <v>61</v>
      </c>
      <c r="E16" t="s">
        <v>31</v>
      </c>
      <c r="F16" t="s">
        <v>61</v>
      </c>
      <c r="G16" t="s">
        <v>61</v>
      </c>
      <c r="H16" t="s">
        <v>61</v>
      </c>
      <c r="I16" t="s">
        <v>208</v>
      </c>
      <c r="J16" s="22">
        <v>43753</v>
      </c>
      <c r="K16" s="28">
        <v>19</v>
      </c>
      <c r="L16" s="28">
        <v>19</v>
      </c>
      <c r="M16">
        <v>3</v>
      </c>
      <c r="N16">
        <v>3</v>
      </c>
      <c r="O16">
        <v>1</v>
      </c>
      <c r="P16">
        <v>0</v>
      </c>
      <c r="Q16">
        <v>1</v>
      </c>
      <c r="R16">
        <v>0</v>
      </c>
      <c r="S16" s="28">
        <v>1</v>
      </c>
      <c r="AR16">
        <v>54</v>
      </c>
      <c r="AS16">
        <v>52.5</v>
      </c>
      <c r="AT16">
        <v>51.333329999999997</v>
      </c>
      <c r="AU16">
        <v>50.5</v>
      </c>
      <c r="AV16">
        <v>50.5</v>
      </c>
      <c r="AW16">
        <v>51.333329999999997</v>
      </c>
      <c r="AX16">
        <v>53.166670000000003</v>
      </c>
      <c r="AY16">
        <v>54</v>
      </c>
      <c r="AZ16">
        <v>53.833329999999997</v>
      </c>
      <c r="BA16">
        <v>54.333329999999997</v>
      </c>
      <c r="BB16">
        <v>55.5</v>
      </c>
      <c r="BC16">
        <v>58.166670000000003</v>
      </c>
      <c r="BD16">
        <v>61.833329999999997</v>
      </c>
      <c r="BE16">
        <v>62.833329999999997</v>
      </c>
      <c r="BF16">
        <v>63.833329999999997</v>
      </c>
      <c r="BG16">
        <v>66.333330000000004</v>
      </c>
      <c r="BH16">
        <v>69.833330000000004</v>
      </c>
      <c r="BI16">
        <v>70.333330000000004</v>
      </c>
      <c r="BJ16">
        <v>68.166669999999996</v>
      </c>
      <c r="BK16">
        <v>63.833329999999997</v>
      </c>
      <c r="BL16">
        <v>60.833329999999997</v>
      </c>
      <c r="BM16">
        <v>58.5</v>
      </c>
      <c r="BN16">
        <v>56.5</v>
      </c>
      <c r="BO16">
        <v>55.666670000000003</v>
      </c>
      <c r="DL16">
        <v>19</v>
      </c>
      <c r="DM16">
        <v>19</v>
      </c>
    </row>
    <row r="17" spans="1:117" hidden="1" x14ac:dyDescent="0.25">
      <c r="A17" t="s">
        <v>62</v>
      </c>
      <c r="B17" t="s">
        <v>202</v>
      </c>
      <c r="C17" t="s">
        <v>61</v>
      </c>
      <c r="D17" t="s">
        <v>61</v>
      </c>
      <c r="E17" t="s">
        <v>61</v>
      </c>
      <c r="F17" t="s">
        <v>97</v>
      </c>
      <c r="G17" t="s">
        <v>61</v>
      </c>
      <c r="H17" t="s">
        <v>61</v>
      </c>
      <c r="I17" t="s">
        <v>208</v>
      </c>
      <c r="J17" s="22">
        <v>43759</v>
      </c>
      <c r="K17" s="28">
        <v>19</v>
      </c>
      <c r="L17" s="28">
        <v>19</v>
      </c>
      <c r="M17">
        <v>84</v>
      </c>
      <c r="N17">
        <v>84</v>
      </c>
      <c r="O17">
        <v>1</v>
      </c>
      <c r="P17">
        <v>0</v>
      </c>
      <c r="Q17">
        <v>0</v>
      </c>
      <c r="R17">
        <v>0</v>
      </c>
      <c r="S17" s="28">
        <v>0</v>
      </c>
      <c r="T17">
        <v>38268.400000000001</v>
      </c>
      <c r="U17">
        <v>36846.54</v>
      </c>
      <c r="V17">
        <v>36369.69</v>
      </c>
      <c r="W17">
        <v>36063.589999999997</v>
      </c>
      <c r="X17">
        <v>36620.519999999997</v>
      </c>
      <c r="Y17">
        <v>39054.01</v>
      </c>
      <c r="Z17">
        <v>40385.07</v>
      </c>
      <c r="AA17">
        <v>42182.01</v>
      </c>
      <c r="AB17">
        <v>46119.78</v>
      </c>
      <c r="AC17">
        <v>52384.04</v>
      </c>
      <c r="AD17">
        <v>56962.05</v>
      </c>
      <c r="AE17">
        <v>59762.04</v>
      </c>
      <c r="AF17">
        <v>62409.33</v>
      </c>
      <c r="AG17">
        <v>63837.7</v>
      </c>
      <c r="AH17">
        <v>64504.75</v>
      </c>
      <c r="AI17">
        <v>63826.57</v>
      </c>
      <c r="AJ17">
        <v>63581.65</v>
      </c>
      <c r="AK17">
        <v>58762.54</v>
      </c>
      <c r="AL17">
        <v>47084.15</v>
      </c>
      <c r="AM17">
        <v>44346.52</v>
      </c>
      <c r="AN17">
        <v>50245.16</v>
      </c>
      <c r="AO17">
        <v>51159.85</v>
      </c>
      <c r="AP17">
        <v>48797.36</v>
      </c>
      <c r="AQ17">
        <v>45721.760000000002</v>
      </c>
      <c r="AR17">
        <v>60.398809999999997</v>
      </c>
      <c r="AS17">
        <v>57.190480000000001</v>
      </c>
      <c r="AT17">
        <v>56.23809</v>
      </c>
      <c r="AU17">
        <v>55.047620000000002</v>
      </c>
      <c r="AV17">
        <v>54.398809999999997</v>
      </c>
      <c r="AW17">
        <v>53.910710000000002</v>
      </c>
      <c r="AX17">
        <v>54.160710000000002</v>
      </c>
      <c r="AY17">
        <v>53.38691</v>
      </c>
      <c r="AZ17">
        <v>54.619050000000001</v>
      </c>
      <c r="BA17">
        <v>60.119050000000001</v>
      </c>
      <c r="BB17">
        <v>65.714290000000005</v>
      </c>
      <c r="BC17">
        <v>72.202380000000005</v>
      </c>
      <c r="BD17">
        <v>75.744050000000001</v>
      </c>
      <c r="BE17">
        <v>78.654759999999996</v>
      </c>
      <c r="BF17">
        <v>80.886899999999997</v>
      </c>
      <c r="BG17">
        <v>82.541669999999996</v>
      </c>
      <c r="BH17">
        <v>83.601190000000003</v>
      </c>
      <c r="BI17">
        <v>83.369050000000001</v>
      </c>
      <c r="BJ17">
        <v>81.446430000000007</v>
      </c>
      <c r="BK17">
        <v>75.803569999999993</v>
      </c>
      <c r="BL17">
        <v>71.738100000000003</v>
      </c>
      <c r="BM17">
        <v>69.261899999999997</v>
      </c>
      <c r="BN17">
        <v>67.309520000000006</v>
      </c>
      <c r="BO17">
        <v>65.238100000000003</v>
      </c>
      <c r="BP17">
        <v>149.0992</v>
      </c>
      <c r="BQ17">
        <v>7.072235</v>
      </c>
      <c r="BR17">
        <v>-798.31920000000002</v>
      </c>
      <c r="BS17">
        <v>-1178.587</v>
      </c>
      <c r="BT17">
        <v>-1700.2940000000001</v>
      </c>
      <c r="BU17">
        <v>-1612.895</v>
      </c>
      <c r="BV17">
        <v>1398.934</v>
      </c>
      <c r="BW17">
        <v>2163.123</v>
      </c>
      <c r="BX17">
        <v>564.68790000000001</v>
      </c>
      <c r="BY17">
        <v>-786.95830000000001</v>
      </c>
      <c r="BZ17">
        <v>-1132.643</v>
      </c>
      <c r="CA17">
        <v>-650.26469999999995</v>
      </c>
      <c r="CB17">
        <v>-1103.7360000000001</v>
      </c>
      <c r="CC17">
        <v>-1390.4449999999999</v>
      </c>
      <c r="CD17">
        <v>-911.51070000000004</v>
      </c>
      <c r="CE17">
        <v>-361.36</v>
      </c>
      <c r="CF17">
        <v>-953.1943</v>
      </c>
      <c r="CG17">
        <v>2773.355</v>
      </c>
      <c r="CH17">
        <v>12865.55</v>
      </c>
      <c r="CI17">
        <v>12768.33</v>
      </c>
      <c r="CJ17">
        <v>4280.3270000000002</v>
      </c>
      <c r="CK17">
        <v>687.44799999999998</v>
      </c>
      <c r="CL17">
        <v>-348.08780000000002</v>
      </c>
      <c r="CM17">
        <v>-200.88290000000001</v>
      </c>
      <c r="CN17">
        <v>338624.5</v>
      </c>
      <c r="CO17">
        <v>409757.8</v>
      </c>
      <c r="CP17">
        <v>361645.5</v>
      </c>
      <c r="CQ17">
        <v>227183.1</v>
      </c>
      <c r="CR17">
        <v>126272</v>
      </c>
      <c r="CS17">
        <v>78039.27</v>
      </c>
      <c r="CT17">
        <v>61581.5</v>
      </c>
      <c r="CU17">
        <v>69521.570000000007</v>
      </c>
      <c r="CV17">
        <v>105068.4</v>
      </c>
      <c r="CW17">
        <v>153699.79999999999</v>
      </c>
      <c r="CX17">
        <v>258150.9</v>
      </c>
      <c r="CY17">
        <v>370279.5</v>
      </c>
      <c r="CZ17">
        <v>472268.4</v>
      </c>
      <c r="DA17">
        <v>436387.7</v>
      </c>
      <c r="DB17">
        <v>411825.4</v>
      </c>
      <c r="DC17">
        <v>352549.1</v>
      </c>
      <c r="DD17">
        <v>477700.2</v>
      </c>
      <c r="DE17">
        <v>449065</v>
      </c>
      <c r="DF17">
        <v>747630.3</v>
      </c>
      <c r="DG17">
        <v>409277.9</v>
      </c>
      <c r="DH17">
        <v>213061.1</v>
      </c>
      <c r="DI17">
        <v>58552.97</v>
      </c>
      <c r="DJ17">
        <v>23764.799999999999</v>
      </c>
      <c r="DK17">
        <v>70935.820000000007</v>
      </c>
      <c r="DL17">
        <v>19</v>
      </c>
      <c r="DM17">
        <v>19</v>
      </c>
    </row>
    <row r="18" spans="1:117" hidden="1" x14ac:dyDescent="0.25">
      <c r="A18" t="s">
        <v>62</v>
      </c>
      <c r="B18" t="s">
        <v>36</v>
      </c>
      <c r="C18" t="s">
        <v>36</v>
      </c>
      <c r="D18" t="s">
        <v>61</v>
      </c>
      <c r="E18" t="s">
        <v>61</v>
      </c>
      <c r="F18" t="s">
        <v>61</v>
      </c>
      <c r="G18" t="s">
        <v>61</v>
      </c>
      <c r="H18" t="s">
        <v>61</v>
      </c>
      <c r="I18" t="s">
        <v>208</v>
      </c>
      <c r="J18" s="22">
        <v>43760</v>
      </c>
      <c r="K18" s="28">
        <v>19</v>
      </c>
      <c r="L18" s="28">
        <v>19</v>
      </c>
      <c r="M18">
        <v>368</v>
      </c>
      <c r="N18">
        <v>365</v>
      </c>
      <c r="O18">
        <v>1</v>
      </c>
      <c r="P18">
        <v>0</v>
      </c>
      <c r="Q18">
        <v>0</v>
      </c>
      <c r="R18">
        <v>0</v>
      </c>
      <c r="S18" s="28">
        <v>0</v>
      </c>
      <c r="T18">
        <v>58823.199999999997</v>
      </c>
      <c r="U18">
        <v>57833.65</v>
      </c>
      <c r="V18">
        <v>53777.29</v>
      </c>
      <c r="W18">
        <v>52843.360000000001</v>
      </c>
      <c r="X18">
        <v>53701.54</v>
      </c>
      <c r="Y18">
        <v>56340.05</v>
      </c>
      <c r="Z18">
        <v>61004.66</v>
      </c>
      <c r="AA18">
        <v>63980.13</v>
      </c>
      <c r="AB18">
        <v>66666.84</v>
      </c>
      <c r="AC18">
        <v>71195.100000000006</v>
      </c>
      <c r="AD18">
        <v>80310.58</v>
      </c>
      <c r="AE18">
        <v>85651.17</v>
      </c>
      <c r="AF18">
        <v>88813.78</v>
      </c>
      <c r="AG18">
        <v>90615.679999999993</v>
      </c>
      <c r="AH18">
        <v>91812.54</v>
      </c>
      <c r="AI18">
        <v>94041.27</v>
      </c>
      <c r="AJ18">
        <v>90704.15</v>
      </c>
      <c r="AK18">
        <v>77860.649999999994</v>
      </c>
      <c r="AL18">
        <v>78386.11</v>
      </c>
      <c r="AM18">
        <v>86624.41</v>
      </c>
      <c r="AN18">
        <v>85932.03</v>
      </c>
      <c r="AO18">
        <v>79251.039999999994</v>
      </c>
      <c r="AP18">
        <v>70954.92</v>
      </c>
      <c r="AQ18">
        <v>65996.27</v>
      </c>
      <c r="AR18">
        <v>62.290599999999998</v>
      </c>
      <c r="AS18">
        <v>59.826230000000002</v>
      </c>
      <c r="AT18">
        <v>58.738999999999997</v>
      </c>
      <c r="AU18">
        <v>57.727780000000003</v>
      </c>
      <c r="AV18">
        <v>57.100450000000002</v>
      </c>
      <c r="AW18">
        <v>56.911470000000001</v>
      </c>
      <c r="AX18">
        <v>57.389229999999998</v>
      </c>
      <c r="AY18">
        <v>58.199330000000003</v>
      </c>
      <c r="AZ18">
        <v>59.505560000000003</v>
      </c>
      <c r="BA18">
        <v>65.612120000000004</v>
      </c>
      <c r="BB18">
        <v>71.234099999999998</v>
      </c>
      <c r="BC18">
        <v>75.824510000000004</v>
      </c>
      <c r="BD18">
        <v>78.966899999999995</v>
      </c>
      <c r="BE18">
        <v>81.595140000000001</v>
      </c>
      <c r="BF18">
        <v>82.621799999999993</v>
      </c>
      <c r="BG18">
        <v>83.277839999999998</v>
      </c>
      <c r="BH18">
        <v>83.782319999999999</v>
      </c>
      <c r="BI18">
        <v>82.508409999999998</v>
      </c>
      <c r="BJ18">
        <v>79.201509999999999</v>
      </c>
      <c r="BK18">
        <v>74.389390000000006</v>
      </c>
      <c r="BL18">
        <v>71.079610000000002</v>
      </c>
      <c r="BM18">
        <v>68.070040000000006</v>
      </c>
      <c r="BN18">
        <v>66.065830000000005</v>
      </c>
      <c r="BO18">
        <v>64.327709999999996</v>
      </c>
      <c r="BP18">
        <v>-2395.2399999999998</v>
      </c>
      <c r="BQ18">
        <v>-2758.55</v>
      </c>
      <c r="BR18">
        <v>-1221.327</v>
      </c>
      <c r="BS18">
        <v>-1061.6030000000001</v>
      </c>
      <c r="BT18">
        <v>-1176.6869999999999</v>
      </c>
      <c r="BU18">
        <v>-1351.3889999999999</v>
      </c>
      <c r="BV18">
        <v>467.11790000000002</v>
      </c>
      <c r="BW18">
        <v>642.20249999999999</v>
      </c>
      <c r="BX18">
        <v>748.84939999999995</v>
      </c>
      <c r="BY18">
        <v>689.20460000000003</v>
      </c>
      <c r="BZ18">
        <v>-529.50879999999995</v>
      </c>
      <c r="CA18">
        <v>507.91730000000001</v>
      </c>
      <c r="CB18">
        <v>851.59649999999999</v>
      </c>
      <c r="CC18">
        <v>1218.7860000000001</v>
      </c>
      <c r="CD18">
        <v>1764.3320000000001</v>
      </c>
      <c r="CE18">
        <v>733.0059</v>
      </c>
      <c r="CF18">
        <v>2334.654</v>
      </c>
      <c r="CG18">
        <v>15859.29</v>
      </c>
      <c r="CH18">
        <v>15974.13</v>
      </c>
      <c r="CI18">
        <v>7116.2749999999996</v>
      </c>
      <c r="CJ18">
        <v>1473.9780000000001</v>
      </c>
      <c r="CK18">
        <v>-296.39960000000002</v>
      </c>
      <c r="CL18">
        <v>299.55939999999998</v>
      </c>
      <c r="CM18">
        <v>119.33839999999999</v>
      </c>
      <c r="CN18">
        <v>1105982</v>
      </c>
      <c r="CO18">
        <v>2631451</v>
      </c>
      <c r="CP18">
        <v>1127205</v>
      </c>
      <c r="CQ18">
        <v>673099.4</v>
      </c>
      <c r="CR18">
        <v>732223.4</v>
      </c>
      <c r="CS18">
        <v>878071.1</v>
      </c>
      <c r="CT18">
        <v>83573.08</v>
      </c>
      <c r="CU18">
        <v>93692.87</v>
      </c>
      <c r="CV18">
        <v>550132.9</v>
      </c>
      <c r="CW18">
        <v>1330433</v>
      </c>
      <c r="CX18">
        <v>442430.2</v>
      </c>
      <c r="CY18">
        <v>1744116</v>
      </c>
      <c r="CZ18">
        <v>1333551</v>
      </c>
      <c r="DA18">
        <v>770013.8</v>
      </c>
      <c r="DB18">
        <v>745371</v>
      </c>
      <c r="DC18">
        <v>604833.80000000005</v>
      </c>
      <c r="DD18">
        <v>2750297</v>
      </c>
      <c r="DE18">
        <v>3808115</v>
      </c>
      <c r="DF18">
        <v>2578658</v>
      </c>
      <c r="DG18">
        <v>750682.6</v>
      </c>
      <c r="DH18">
        <v>621595.6</v>
      </c>
      <c r="DI18">
        <v>915062.6</v>
      </c>
      <c r="DJ18">
        <v>69279.009999999995</v>
      </c>
      <c r="DK18">
        <v>618806.69999999995</v>
      </c>
      <c r="DL18">
        <v>18</v>
      </c>
      <c r="DM18">
        <v>20</v>
      </c>
    </row>
    <row r="19" spans="1:117" hidden="1" x14ac:dyDescent="0.25">
      <c r="A19" t="s">
        <v>62</v>
      </c>
      <c r="B19" t="s">
        <v>186</v>
      </c>
      <c r="C19" t="s">
        <v>61</v>
      </c>
      <c r="D19" t="s">
        <v>61</v>
      </c>
      <c r="E19" t="s">
        <v>186</v>
      </c>
      <c r="F19" t="s">
        <v>61</v>
      </c>
      <c r="G19" t="s">
        <v>61</v>
      </c>
      <c r="H19" t="s">
        <v>61</v>
      </c>
      <c r="I19" t="s">
        <v>199</v>
      </c>
      <c r="J19" s="22">
        <v>43760</v>
      </c>
      <c r="K19" s="28">
        <v>19</v>
      </c>
      <c r="L19" s="28">
        <v>19</v>
      </c>
      <c r="M19">
        <v>34</v>
      </c>
      <c r="N19">
        <v>33</v>
      </c>
      <c r="O19">
        <v>1</v>
      </c>
      <c r="P19">
        <v>0</v>
      </c>
      <c r="Q19">
        <v>0</v>
      </c>
      <c r="R19">
        <v>0</v>
      </c>
      <c r="S19" s="28">
        <v>0</v>
      </c>
      <c r="T19">
        <v>1434.0930000000001</v>
      </c>
      <c r="U19">
        <v>1528.338</v>
      </c>
      <c r="V19">
        <v>1374.9949999999999</v>
      </c>
      <c r="W19">
        <v>1140.0709999999999</v>
      </c>
      <c r="X19">
        <v>1135.598</v>
      </c>
      <c r="Y19">
        <v>1474.241</v>
      </c>
      <c r="Z19">
        <v>1899.7180000000001</v>
      </c>
      <c r="AA19">
        <v>1978.383</v>
      </c>
      <c r="AB19">
        <v>2024.4929999999999</v>
      </c>
      <c r="AC19">
        <v>2243.152</v>
      </c>
      <c r="AD19">
        <v>2436.864</v>
      </c>
      <c r="AE19">
        <v>2508.5619999999999</v>
      </c>
      <c r="AF19">
        <v>2640.337</v>
      </c>
      <c r="AG19">
        <v>2675.3980000000001</v>
      </c>
      <c r="AH19">
        <v>2794.5929999999998</v>
      </c>
      <c r="AI19">
        <v>2723.527</v>
      </c>
      <c r="AJ19">
        <v>2411.6390000000001</v>
      </c>
      <c r="AK19">
        <v>2028.394</v>
      </c>
      <c r="AL19">
        <v>1789.04</v>
      </c>
      <c r="AM19">
        <v>1821.59</v>
      </c>
      <c r="AN19">
        <v>1987.8910000000001</v>
      </c>
      <c r="AO19">
        <v>1813.499</v>
      </c>
      <c r="AP19">
        <v>1483.867</v>
      </c>
      <c r="AQ19">
        <v>1406.097</v>
      </c>
      <c r="AR19">
        <v>62.669730000000001</v>
      </c>
      <c r="AS19">
        <v>60.612740000000002</v>
      </c>
      <c r="AT19">
        <v>59.188110000000002</v>
      </c>
      <c r="AU19">
        <v>57.821080000000002</v>
      </c>
      <c r="AV19">
        <v>56.805149999999998</v>
      </c>
      <c r="AW19">
        <v>55.92586</v>
      </c>
      <c r="AX19">
        <v>55.793509999999998</v>
      </c>
      <c r="AY19">
        <v>56.393990000000002</v>
      </c>
      <c r="AZ19">
        <v>57.617649999999998</v>
      </c>
      <c r="BA19">
        <v>64.01961</v>
      </c>
      <c r="BB19">
        <v>70.771439999999998</v>
      </c>
      <c r="BC19">
        <v>75.411150000000006</v>
      </c>
      <c r="BD19">
        <v>79.002449999999996</v>
      </c>
      <c r="BE19">
        <v>81.51961</v>
      </c>
      <c r="BF19">
        <v>83.428929999999994</v>
      </c>
      <c r="BG19">
        <v>84.386030000000005</v>
      </c>
      <c r="BH19">
        <v>84.749380000000002</v>
      </c>
      <c r="BI19">
        <v>83.385409999999993</v>
      </c>
      <c r="BJ19">
        <v>79.962010000000006</v>
      </c>
      <c r="BK19">
        <v>75.280640000000005</v>
      </c>
      <c r="BL19">
        <v>71.900739999999999</v>
      </c>
      <c r="BM19">
        <v>68.504900000000006</v>
      </c>
      <c r="BN19">
        <v>65.89461</v>
      </c>
      <c r="BO19">
        <v>63.92586</v>
      </c>
      <c r="BP19">
        <v>-227.1276</v>
      </c>
      <c r="BQ19">
        <v>-288.5899</v>
      </c>
      <c r="BR19">
        <v>-246.00530000000001</v>
      </c>
      <c r="BS19">
        <v>-79.877949999999998</v>
      </c>
      <c r="BT19">
        <v>-17.17304</v>
      </c>
      <c r="BU19">
        <v>3.1357870000000001</v>
      </c>
      <c r="BV19">
        <v>44.18647</v>
      </c>
      <c r="BW19">
        <v>-40.380249999999997</v>
      </c>
      <c r="BX19">
        <v>11.57986</v>
      </c>
      <c r="BY19">
        <v>-6.7769440000000003</v>
      </c>
      <c r="BZ19">
        <v>21.84685</v>
      </c>
      <c r="CA19">
        <v>38.567900000000002</v>
      </c>
      <c r="CB19">
        <v>-4.1827550000000002</v>
      </c>
      <c r="CC19">
        <v>-12.457509999999999</v>
      </c>
      <c r="CD19">
        <v>-27.57423</v>
      </c>
      <c r="CE19">
        <v>-16.84891</v>
      </c>
      <c r="CF19">
        <v>-36.870579999999997</v>
      </c>
      <c r="CG19">
        <v>102.8801</v>
      </c>
      <c r="CH19">
        <v>222.57550000000001</v>
      </c>
      <c r="CI19">
        <v>166.31559999999999</v>
      </c>
      <c r="CJ19">
        <v>105.4468</v>
      </c>
      <c r="CK19">
        <v>151.6506</v>
      </c>
      <c r="CL19">
        <v>29.14424</v>
      </c>
      <c r="CM19">
        <v>-23.40981</v>
      </c>
      <c r="CN19">
        <v>3417.32</v>
      </c>
      <c r="CO19">
        <v>5240.9110000000001</v>
      </c>
      <c r="CP19">
        <v>5298.01</v>
      </c>
      <c r="CQ19">
        <v>3276.95</v>
      </c>
      <c r="CR19">
        <v>2441.6559999999999</v>
      </c>
      <c r="CS19">
        <v>1363.12</v>
      </c>
      <c r="CT19">
        <v>1499.02</v>
      </c>
      <c r="CU19">
        <v>833.3809</v>
      </c>
      <c r="CV19">
        <v>1696.77</v>
      </c>
      <c r="CW19">
        <v>1689.047</v>
      </c>
      <c r="CX19">
        <v>2145.498</v>
      </c>
      <c r="CY19">
        <v>1947.1559999999999</v>
      </c>
      <c r="CZ19">
        <v>2375.837</v>
      </c>
      <c r="DA19">
        <v>2449.991</v>
      </c>
      <c r="DB19">
        <v>2207.4589999999998</v>
      </c>
      <c r="DC19">
        <v>2676.64</v>
      </c>
      <c r="DD19">
        <v>5377.9750000000004</v>
      </c>
      <c r="DE19">
        <v>10250.299999999999</v>
      </c>
      <c r="DF19">
        <v>16303.11</v>
      </c>
      <c r="DG19">
        <v>8941.2860000000001</v>
      </c>
      <c r="DH19">
        <v>11534.36</v>
      </c>
      <c r="DI19">
        <v>9078.0290000000005</v>
      </c>
      <c r="DJ19">
        <v>10190.530000000001</v>
      </c>
      <c r="DK19">
        <v>9722</v>
      </c>
      <c r="DL19">
        <v>18</v>
      </c>
      <c r="DM19">
        <v>20</v>
      </c>
    </row>
    <row r="20" spans="1:117" hidden="1" x14ac:dyDescent="0.25">
      <c r="A20" t="s">
        <v>62</v>
      </c>
      <c r="B20" t="s">
        <v>202</v>
      </c>
      <c r="C20" t="s">
        <v>61</v>
      </c>
      <c r="D20" t="s">
        <v>61</v>
      </c>
      <c r="E20" t="s">
        <v>61</v>
      </c>
      <c r="F20" t="s">
        <v>97</v>
      </c>
      <c r="G20" t="s">
        <v>61</v>
      </c>
      <c r="H20" t="s">
        <v>61</v>
      </c>
      <c r="I20" t="s">
        <v>183</v>
      </c>
      <c r="J20" s="22">
        <v>43760</v>
      </c>
      <c r="K20" s="28">
        <v>19</v>
      </c>
      <c r="L20" s="28">
        <v>19</v>
      </c>
      <c r="M20">
        <v>615</v>
      </c>
      <c r="N20">
        <v>605</v>
      </c>
      <c r="O20">
        <v>1</v>
      </c>
      <c r="P20">
        <v>0</v>
      </c>
      <c r="Q20">
        <v>0</v>
      </c>
      <c r="R20">
        <v>0</v>
      </c>
      <c r="S20" s="28">
        <v>0</v>
      </c>
      <c r="T20">
        <v>33351.910000000003</v>
      </c>
      <c r="U20">
        <v>32907.519999999997</v>
      </c>
      <c r="V20">
        <v>32378.01</v>
      </c>
      <c r="W20">
        <v>32213.7</v>
      </c>
      <c r="X20">
        <v>33494.75</v>
      </c>
      <c r="Y20">
        <v>36779.160000000003</v>
      </c>
      <c r="Z20">
        <v>44012.01</v>
      </c>
      <c r="AA20">
        <v>46217.53</v>
      </c>
      <c r="AB20">
        <v>49142.54</v>
      </c>
      <c r="AC20">
        <v>55149.57</v>
      </c>
      <c r="AD20">
        <v>62484.160000000003</v>
      </c>
      <c r="AE20">
        <v>66898.95</v>
      </c>
      <c r="AF20">
        <v>69538.92</v>
      </c>
      <c r="AG20">
        <v>71592.22</v>
      </c>
      <c r="AH20">
        <v>72647.53</v>
      </c>
      <c r="AI20">
        <v>73839.3</v>
      </c>
      <c r="AJ20">
        <v>73929.06</v>
      </c>
      <c r="AK20">
        <v>64725.08</v>
      </c>
      <c r="AL20">
        <v>63676.49</v>
      </c>
      <c r="AM20">
        <v>64964.31</v>
      </c>
      <c r="AN20">
        <v>58112.95</v>
      </c>
      <c r="AO20">
        <v>49224.85</v>
      </c>
      <c r="AP20">
        <v>39676.28</v>
      </c>
      <c r="AQ20">
        <v>35728.17</v>
      </c>
      <c r="AR20">
        <v>62.745170000000002</v>
      </c>
      <c r="AS20">
        <v>60.496070000000003</v>
      </c>
      <c r="AT20">
        <v>58.95684</v>
      </c>
      <c r="AU20">
        <v>57.612369999999999</v>
      </c>
      <c r="AV20">
        <v>56.664560000000002</v>
      </c>
      <c r="AW20">
        <v>55.940919999999998</v>
      </c>
      <c r="AX20">
        <v>56.049379999999999</v>
      </c>
      <c r="AY20">
        <v>56.648969999999998</v>
      </c>
      <c r="AZ20">
        <v>57.944890000000001</v>
      </c>
      <c r="BA20">
        <v>63.922469999999997</v>
      </c>
      <c r="BB20">
        <v>69.871899999999997</v>
      </c>
      <c r="BC20">
        <v>74.403850000000006</v>
      </c>
      <c r="BD20">
        <v>77.956980000000001</v>
      </c>
      <c r="BE20">
        <v>80.691180000000003</v>
      </c>
      <c r="BF20">
        <v>82.253659999999996</v>
      </c>
      <c r="BG20">
        <v>83.418859999999995</v>
      </c>
      <c r="BH20">
        <v>84.165779999999998</v>
      </c>
      <c r="BI20">
        <v>83.090829999999997</v>
      </c>
      <c r="BJ20">
        <v>79.750910000000005</v>
      </c>
      <c r="BK20">
        <v>75.184200000000004</v>
      </c>
      <c r="BL20">
        <v>71.709440000000001</v>
      </c>
      <c r="BM20">
        <v>68.517399999999995</v>
      </c>
      <c r="BN20">
        <v>66.200999999999993</v>
      </c>
      <c r="BO20">
        <v>64.234269999999995</v>
      </c>
      <c r="BP20">
        <v>-815.45320000000004</v>
      </c>
      <c r="BQ20">
        <v>-904.63670000000002</v>
      </c>
      <c r="BR20">
        <v>-703.98149999999998</v>
      </c>
      <c r="BS20">
        <v>-478.10789999999997</v>
      </c>
      <c r="BT20">
        <v>-450.06599999999997</v>
      </c>
      <c r="BU20">
        <v>-374.80410000000001</v>
      </c>
      <c r="BV20">
        <v>25.734279999999998</v>
      </c>
      <c r="BW20">
        <v>-86.840760000000003</v>
      </c>
      <c r="BX20">
        <v>327.48950000000002</v>
      </c>
      <c r="BY20">
        <v>614.48180000000002</v>
      </c>
      <c r="BZ20">
        <v>689.43529999999998</v>
      </c>
      <c r="CA20">
        <v>777.74099999999999</v>
      </c>
      <c r="CB20">
        <v>1407.279</v>
      </c>
      <c r="CC20">
        <v>1387.6659999999999</v>
      </c>
      <c r="CD20">
        <v>305.43599999999998</v>
      </c>
      <c r="CE20">
        <v>-964.37480000000005</v>
      </c>
      <c r="CF20">
        <v>-1900.8630000000001</v>
      </c>
      <c r="CG20">
        <v>7062.32</v>
      </c>
      <c r="CH20">
        <v>6944.5739999999996</v>
      </c>
      <c r="CI20">
        <v>1310.6479999999999</v>
      </c>
      <c r="CJ20">
        <v>1223.7470000000001</v>
      </c>
      <c r="CK20">
        <v>622.61019999999996</v>
      </c>
      <c r="CL20">
        <v>-477.1345</v>
      </c>
      <c r="CM20">
        <v>-367.4255</v>
      </c>
      <c r="CN20">
        <v>13400.42</v>
      </c>
      <c r="CO20">
        <v>14231.69</v>
      </c>
      <c r="CP20">
        <v>14231.11</v>
      </c>
      <c r="CQ20">
        <v>11469.82</v>
      </c>
      <c r="CR20">
        <v>11336.7</v>
      </c>
      <c r="CS20">
        <v>10976.59</v>
      </c>
      <c r="CT20">
        <v>11242.34</v>
      </c>
      <c r="CU20">
        <v>10684</v>
      </c>
      <c r="CV20">
        <v>10566.95</v>
      </c>
      <c r="CW20">
        <v>14970.2</v>
      </c>
      <c r="CX20">
        <v>20273.64</v>
      </c>
      <c r="CY20">
        <v>16410.400000000001</v>
      </c>
      <c r="CZ20">
        <v>16454.310000000001</v>
      </c>
      <c r="DA20">
        <v>17641.46</v>
      </c>
      <c r="DB20">
        <v>48723.27</v>
      </c>
      <c r="DC20">
        <v>45312.45</v>
      </c>
      <c r="DD20">
        <v>56654.12</v>
      </c>
      <c r="DE20">
        <v>47129.599999999999</v>
      </c>
      <c r="DF20">
        <v>45830.29</v>
      </c>
      <c r="DG20">
        <v>38581.01</v>
      </c>
      <c r="DH20">
        <v>36806.19</v>
      </c>
      <c r="DI20">
        <v>28961.77</v>
      </c>
      <c r="DJ20">
        <v>25586.639999999999</v>
      </c>
      <c r="DK20">
        <v>23862.11</v>
      </c>
      <c r="DL20">
        <v>18</v>
      </c>
      <c r="DM20">
        <v>19</v>
      </c>
    </row>
    <row r="21" spans="1:117" hidden="1" x14ac:dyDescent="0.25">
      <c r="A21" t="s">
        <v>62</v>
      </c>
      <c r="B21" t="s">
        <v>108</v>
      </c>
      <c r="C21" t="s">
        <v>61</v>
      </c>
      <c r="D21" t="s">
        <v>108</v>
      </c>
      <c r="E21" t="s">
        <v>61</v>
      </c>
      <c r="F21" t="s">
        <v>61</v>
      </c>
      <c r="G21" t="s">
        <v>61</v>
      </c>
      <c r="H21" t="s">
        <v>61</v>
      </c>
      <c r="I21" t="s">
        <v>185</v>
      </c>
      <c r="J21" s="22">
        <v>43760</v>
      </c>
      <c r="K21" s="28">
        <v>19</v>
      </c>
      <c r="L21" s="28">
        <v>19</v>
      </c>
      <c r="M21">
        <v>28</v>
      </c>
      <c r="N21">
        <v>28</v>
      </c>
      <c r="O21">
        <v>1</v>
      </c>
      <c r="P21">
        <v>0</v>
      </c>
      <c r="Q21">
        <v>0</v>
      </c>
      <c r="R21">
        <v>1</v>
      </c>
      <c r="S21" s="28">
        <v>1</v>
      </c>
      <c r="AR21">
        <v>61.732140000000001</v>
      </c>
      <c r="AS21">
        <v>59.553570000000001</v>
      </c>
      <c r="AT21">
        <v>57.946429999999999</v>
      </c>
      <c r="AU21">
        <v>57.160710000000002</v>
      </c>
      <c r="AV21">
        <v>56.410710000000002</v>
      </c>
      <c r="AW21">
        <v>55.732140000000001</v>
      </c>
      <c r="AX21">
        <v>55.178570000000001</v>
      </c>
      <c r="AY21">
        <v>54.875</v>
      </c>
      <c r="AZ21">
        <v>56.714289999999998</v>
      </c>
      <c r="BA21">
        <v>63.553570000000001</v>
      </c>
      <c r="BB21">
        <v>70.071430000000007</v>
      </c>
      <c r="BC21">
        <v>74.803569999999993</v>
      </c>
      <c r="BD21">
        <v>78.678569999999993</v>
      </c>
      <c r="BE21">
        <v>81.589290000000005</v>
      </c>
      <c r="BF21">
        <v>82.892859999999999</v>
      </c>
      <c r="BG21">
        <v>83.25</v>
      </c>
      <c r="BH21">
        <v>83.535709999999995</v>
      </c>
      <c r="BI21">
        <v>81.892859999999999</v>
      </c>
      <c r="BJ21">
        <v>78.25</v>
      </c>
      <c r="BK21">
        <v>73.535709999999995</v>
      </c>
      <c r="BL21">
        <v>70.232150000000004</v>
      </c>
      <c r="BM21">
        <v>67.339290000000005</v>
      </c>
      <c r="BN21">
        <v>65.410719999999998</v>
      </c>
      <c r="BO21">
        <v>63.267859999999999</v>
      </c>
      <c r="DL21">
        <v>18</v>
      </c>
      <c r="DM21">
        <v>20</v>
      </c>
    </row>
    <row r="22" spans="1:117" hidden="1" x14ac:dyDescent="0.25">
      <c r="A22" t="s">
        <v>62</v>
      </c>
      <c r="B22" t="s">
        <v>39</v>
      </c>
      <c r="C22" t="s">
        <v>39</v>
      </c>
      <c r="D22" t="s">
        <v>61</v>
      </c>
      <c r="E22" t="s">
        <v>61</v>
      </c>
      <c r="F22" t="s">
        <v>61</v>
      </c>
      <c r="G22" t="s">
        <v>61</v>
      </c>
      <c r="H22" t="s">
        <v>61</v>
      </c>
      <c r="I22" t="s">
        <v>208</v>
      </c>
      <c r="J22" s="22" t="s">
        <v>117</v>
      </c>
      <c r="K22" s="28">
        <v>19</v>
      </c>
      <c r="L22" s="28">
        <v>19</v>
      </c>
      <c r="M22">
        <v>37.333329999999997</v>
      </c>
      <c r="N22">
        <v>36.666670000000003</v>
      </c>
      <c r="O22">
        <v>1</v>
      </c>
      <c r="P22">
        <v>0</v>
      </c>
      <c r="Q22">
        <v>0</v>
      </c>
      <c r="R22">
        <v>0</v>
      </c>
      <c r="S22" s="28">
        <v>0</v>
      </c>
      <c r="T22">
        <v>2395.4589999999998</v>
      </c>
      <c r="U22">
        <v>2414.1309999999999</v>
      </c>
      <c r="V22">
        <v>2356.7840000000001</v>
      </c>
      <c r="W22">
        <v>2169.373</v>
      </c>
      <c r="X22">
        <v>2071.6039999999998</v>
      </c>
      <c r="Y22">
        <v>2408.7130000000002</v>
      </c>
      <c r="Z22">
        <v>2883.3629999999998</v>
      </c>
      <c r="AA22">
        <v>2910.8879999999999</v>
      </c>
      <c r="AB22">
        <v>3196.4810000000002</v>
      </c>
      <c r="AC22">
        <v>3246.817</v>
      </c>
      <c r="AD22">
        <v>3447.8910000000001</v>
      </c>
      <c r="AE22">
        <v>3692.114</v>
      </c>
      <c r="AF22">
        <v>3850.6489999999999</v>
      </c>
      <c r="AG22">
        <v>4024</v>
      </c>
      <c r="AH22">
        <v>4251.7150000000001</v>
      </c>
      <c r="AI22">
        <v>4360.3760000000002</v>
      </c>
      <c r="AJ22">
        <v>4454.598</v>
      </c>
      <c r="AK22">
        <v>4148.13</v>
      </c>
      <c r="AL22">
        <v>3494.0369999999998</v>
      </c>
      <c r="AM22">
        <v>4211.7299999999996</v>
      </c>
      <c r="AN22">
        <v>4212.5079999999998</v>
      </c>
      <c r="AO22">
        <v>3684.0659999999998</v>
      </c>
      <c r="AP22">
        <v>2766.674</v>
      </c>
      <c r="AQ22">
        <v>2399.268</v>
      </c>
      <c r="AR22">
        <v>73.113680000000002</v>
      </c>
      <c r="AS22">
        <v>70.06259</v>
      </c>
      <c r="AT22">
        <v>68.19247</v>
      </c>
      <c r="AU22">
        <v>66.846959999999996</v>
      </c>
      <c r="AV22">
        <v>65.945679999999996</v>
      </c>
      <c r="AW22">
        <v>65.313289999999995</v>
      </c>
      <c r="AX22">
        <v>64.361890000000002</v>
      </c>
      <c r="AY22">
        <v>64.395049999999998</v>
      </c>
      <c r="AZ22">
        <v>66.388769999999994</v>
      </c>
      <c r="BA22">
        <v>71.095659999999995</v>
      </c>
      <c r="BB22">
        <v>75.939269999999993</v>
      </c>
      <c r="BC22">
        <v>79.52422</v>
      </c>
      <c r="BD22">
        <v>83.019329999999997</v>
      </c>
      <c r="BE22">
        <v>86.406580000000005</v>
      </c>
      <c r="BF22">
        <v>88.809799999999996</v>
      </c>
      <c r="BG22">
        <v>90.642920000000004</v>
      </c>
      <c r="BH22">
        <v>91.767849999999996</v>
      </c>
      <c r="BI22">
        <v>92.377859999999998</v>
      </c>
      <c r="BJ22">
        <v>91.202240000000003</v>
      </c>
      <c r="BK22">
        <v>88.65428</v>
      </c>
      <c r="BL22">
        <v>85.090689999999995</v>
      </c>
      <c r="BM22">
        <v>81.647750000000002</v>
      </c>
      <c r="BN22">
        <v>78.941609999999997</v>
      </c>
      <c r="BO22">
        <v>76.378690000000006</v>
      </c>
      <c r="BP22">
        <v>-69.252189999999999</v>
      </c>
      <c r="BQ22">
        <v>-118.07080000000001</v>
      </c>
      <c r="BR22">
        <v>-86.377470000000002</v>
      </c>
      <c r="BS22">
        <v>51.192480000000003</v>
      </c>
      <c r="BT22">
        <v>120.5166</v>
      </c>
      <c r="BU22">
        <v>31.659140000000001</v>
      </c>
      <c r="BV22">
        <v>-167.67850000000001</v>
      </c>
      <c r="BW22">
        <v>-55.85528</v>
      </c>
      <c r="BX22">
        <v>-7.6135890000000002</v>
      </c>
      <c r="BY22">
        <v>22.254429999999999</v>
      </c>
      <c r="BZ22">
        <v>136.7826</v>
      </c>
      <c r="CA22">
        <v>133.27449999999999</v>
      </c>
      <c r="CB22">
        <v>112.3565</v>
      </c>
      <c r="CC22">
        <v>136.01769999999999</v>
      </c>
      <c r="CD22">
        <v>111.89060000000001</v>
      </c>
      <c r="CE22">
        <v>112.95820000000001</v>
      </c>
      <c r="CF22">
        <v>74.819230000000005</v>
      </c>
      <c r="CG22">
        <v>329.91649999999998</v>
      </c>
      <c r="CH22">
        <v>1030.2760000000001</v>
      </c>
      <c r="CI22">
        <v>226.9734</v>
      </c>
      <c r="CJ22">
        <v>-49.417940000000002</v>
      </c>
      <c r="CK22">
        <v>35.242330000000003</v>
      </c>
      <c r="CL22">
        <v>83.466999999999999</v>
      </c>
      <c r="CM22">
        <v>61.704410000000003</v>
      </c>
      <c r="CN22">
        <v>1373.375</v>
      </c>
      <c r="CO22">
        <v>2038.0730000000001</v>
      </c>
      <c r="CP22">
        <v>1923.7370000000001</v>
      </c>
      <c r="CQ22">
        <v>1138.3409999999999</v>
      </c>
      <c r="CR22">
        <v>822.48860000000002</v>
      </c>
      <c r="CS22">
        <v>571.60919999999999</v>
      </c>
      <c r="CT22">
        <v>323.27199999999999</v>
      </c>
      <c r="CU22">
        <v>313.89030000000002</v>
      </c>
      <c r="CV22">
        <v>384.33890000000002</v>
      </c>
      <c r="CW22">
        <v>592.8415</v>
      </c>
      <c r="CX22">
        <v>830.93730000000005</v>
      </c>
      <c r="CY22">
        <v>852.52430000000004</v>
      </c>
      <c r="CZ22">
        <v>1003.037</v>
      </c>
      <c r="DA22">
        <v>1080.835</v>
      </c>
      <c r="DB22">
        <v>1015.467</v>
      </c>
      <c r="DC22">
        <v>1145.346</v>
      </c>
      <c r="DD22">
        <v>1911.806</v>
      </c>
      <c r="DE22">
        <v>3731.2080000000001</v>
      </c>
      <c r="DF22">
        <v>6524.1360000000004</v>
      </c>
      <c r="DG22">
        <v>3700.4560000000001</v>
      </c>
      <c r="DH22">
        <v>5006.7870000000003</v>
      </c>
      <c r="DI22">
        <v>3633.1419999999998</v>
      </c>
      <c r="DJ22">
        <v>4139.3670000000002</v>
      </c>
      <c r="DK22">
        <v>3941.759</v>
      </c>
      <c r="DL22">
        <v>17</v>
      </c>
      <c r="DM22">
        <v>20</v>
      </c>
    </row>
    <row r="23" spans="1:117" hidden="1" x14ac:dyDescent="0.25">
      <c r="A23" t="s">
        <v>62</v>
      </c>
      <c r="B23" t="s">
        <v>108</v>
      </c>
      <c r="C23" t="s">
        <v>61</v>
      </c>
      <c r="D23" t="s">
        <v>108</v>
      </c>
      <c r="E23" t="s">
        <v>61</v>
      </c>
      <c r="F23" t="s">
        <v>61</v>
      </c>
      <c r="G23" t="s">
        <v>61</v>
      </c>
      <c r="H23" t="s">
        <v>61</v>
      </c>
      <c r="I23" t="s">
        <v>199</v>
      </c>
      <c r="J23" s="22" t="s">
        <v>117</v>
      </c>
      <c r="K23" s="28">
        <v>19</v>
      </c>
      <c r="L23" s="28">
        <v>19</v>
      </c>
      <c r="M23">
        <v>16</v>
      </c>
      <c r="N23">
        <v>16</v>
      </c>
      <c r="O23">
        <v>1</v>
      </c>
      <c r="P23">
        <v>0</v>
      </c>
      <c r="Q23">
        <v>0</v>
      </c>
      <c r="R23">
        <v>1</v>
      </c>
      <c r="S23" s="28">
        <v>1</v>
      </c>
      <c r="AR23">
        <v>73.308040000000005</v>
      </c>
      <c r="AS23">
        <v>70.411119999999997</v>
      </c>
      <c r="AT23">
        <v>68.702520000000007</v>
      </c>
      <c r="AU23">
        <v>67.250410000000002</v>
      </c>
      <c r="AV23">
        <v>66.591309999999993</v>
      </c>
      <c r="AW23">
        <v>65.467129999999997</v>
      </c>
      <c r="AX23">
        <v>64.965100000000007</v>
      </c>
      <c r="AY23">
        <v>65.65625</v>
      </c>
      <c r="AZ23">
        <v>68.474029999999999</v>
      </c>
      <c r="BA23">
        <v>73.922479999999993</v>
      </c>
      <c r="BB23">
        <v>79.472399999999993</v>
      </c>
      <c r="BC23">
        <v>83.479299999999995</v>
      </c>
      <c r="BD23">
        <v>87.038960000000003</v>
      </c>
      <c r="BE23">
        <v>89.795050000000003</v>
      </c>
      <c r="BF23">
        <v>91.694800000000001</v>
      </c>
      <c r="BG23">
        <v>92.693179999999998</v>
      </c>
      <c r="BH23">
        <v>92.429379999999995</v>
      </c>
      <c r="BI23">
        <v>91.245940000000004</v>
      </c>
      <c r="BJ23">
        <v>89.585229999999996</v>
      </c>
      <c r="BK23">
        <v>86.514610000000005</v>
      </c>
      <c r="BL23">
        <v>83.455759999999998</v>
      </c>
      <c r="BM23">
        <v>80.897319999999993</v>
      </c>
      <c r="BN23">
        <v>79.136769999999999</v>
      </c>
      <c r="BO23">
        <v>76.646510000000006</v>
      </c>
      <c r="DL23">
        <v>18</v>
      </c>
      <c r="DM23">
        <v>20</v>
      </c>
    </row>
    <row r="24" spans="1:117" x14ac:dyDescent="0.25">
      <c r="A24" t="s">
        <v>62</v>
      </c>
      <c r="B24" t="s">
        <v>186</v>
      </c>
      <c r="C24" t="s">
        <v>61</v>
      </c>
      <c r="D24" t="s">
        <v>61</v>
      </c>
      <c r="E24" t="s">
        <v>186</v>
      </c>
      <c r="F24" t="s">
        <v>61</v>
      </c>
      <c r="G24" t="s">
        <v>61</v>
      </c>
      <c r="H24" t="s">
        <v>61</v>
      </c>
      <c r="I24" t="s">
        <v>183</v>
      </c>
      <c r="J24" s="22" t="s">
        <v>117</v>
      </c>
      <c r="K24" s="28">
        <v>19</v>
      </c>
      <c r="L24" s="28">
        <v>19</v>
      </c>
      <c r="M24">
        <v>8.5</v>
      </c>
      <c r="N24">
        <v>8.4166670000000003</v>
      </c>
      <c r="O24">
        <v>1</v>
      </c>
      <c r="P24">
        <v>0</v>
      </c>
      <c r="Q24">
        <v>0</v>
      </c>
      <c r="R24">
        <v>0</v>
      </c>
      <c r="S24" s="28">
        <v>0</v>
      </c>
      <c r="T24">
        <v>501.5523</v>
      </c>
      <c r="U24">
        <v>533.21310000000005</v>
      </c>
      <c r="V24">
        <v>519.85500000000002</v>
      </c>
      <c r="W24">
        <v>470.02890000000002</v>
      </c>
      <c r="X24">
        <v>449.18340000000001</v>
      </c>
      <c r="Y24">
        <v>594.97249999999997</v>
      </c>
      <c r="Z24">
        <v>854.35350000000005</v>
      </c>
      <c r="AA24">
        <v>902.24429999999995</v>
      </c>
      <c r="AB24">
        <v>1078.5899999999999</v>
      </c>
      <c r="AC24">
        <v>1258.8579999999999</v>
      </c>
      <c r="AD24">
        <v>1345.79</v>
      </c>
      <c r="AE24">
        <v>1373.259</v>
      </c>
      <c r="AF24">
        <v>1423.4549999999999</v>
      </c>
      <c r="AG24">
        <v>1419.789</v>
      </c>
      <c r="AH24">
        <v>1472.4059999999999</v>
      </c>
      <c r="AI24">
        <v>1381.9390000000001</v>
      </c>
      <c r="AJ24">
        <v>1258.298</v>
      </c>
      <c r="AK24">
        <v>1097.356</v>
      </c>
      <c r="AL24">
        <v>951.97400000000005</v>
      </c>
      <c r="AM24">
        <v>735.15549999999996</v>
      </c>
      <c r="AN24">
        <v>707.01419999999996</v>
      </c>
      <c r="AO24">
        <v>649.70219999999995</v>
      </c>
      <c r="AP24">
        <v>555.44010000000003</v>
      </c>
      <c r="AQ24">
        <v>506.67610000000002</v>
      </c>
      <c r="AR24">
        <v>67.629919999999998</v>
      </c>
      <c r="AS24">
        <v>65.309759999999997</v>
      </c>
      <c r="AT24">
        <v>64.002160000000003</v>
      </c>
      <c r="AU24">
        <v>62.879249999999999</v>
      </c>
      <c r="AV24">
        <v>62.233020000000003</v>
      </c>
      <c r="AW24">
        <v>61.722839999999998</v>
      </c>
      <c r="AX24">
        <v>61.439590000000003</v>
      </c>
      <c r="AY24">
        <v>61.59695</v>
      </c>
      <c r="AZ24">
        <v>64.420680000000004</v>
      </c>
      <c r="BA24">
        <v>68.729709999999997</v>
      </c>
      <c r="BB24">
        <v>73.684190000000001</v>
      </c>
      <c r="BC24">
        <v>78.564899999999994</v>
      </c>
      <c r="BD24">
        <v>82.027379999999994</v>
      </c>
      <c r="BE24">
        <v>84.956990000000005</v>
      </c>
      <c r="BF24">
        <v>86.791200000000003</v>
      </c>
      <c r="BG24">
        <v>88.167829999999995</v>
      </c>
      <c r="BH24">
        <v>88.886319999999998</v>
      </c>
      <c r="BI24">
        <v>88.101039999999998</v>
      </c>
      <c r="BJ24">
        <v>85.918090000000007</v>
      </c>
      <c r="BK24">
        <v>81.219449999999995</v>
      </c>
      <c r="BL24">
        <v>76.523139999999998</v>
      </c>
      <c r="BM24">
        <v>73.537970000000001</v>
      </c>
      <c r="BN24">
        <v>71.724140000000006</v>
      </c>
      <c r="BO24">
        <v>70.158990000000003</v>
      </c>
      <c r="BP24">
        <v>-37.79654</v>
      </c>
      <c r="BQ24">
        <v>-52.354860000000002</v>
      </c>
      <c r="BR24">
        <v>-36.091920000000002</v>
      </c>
      <c r="BS24">
        <v>3.299995</v>
      </c>
      <c r="BT24">
        <v>22.62463</v>
      </c>
      <c r="BU24">
        <v>15.428419999999999</v>
      </c>
      <c r="BV24">
        <v>-19.538789999999999</v>
      </c>
      <c r="BW24">
        <v>-4.7066629999999998</v>
      </c>
      <c r="BX24">
        <v>-4.9736060000000002</v>
      </c>
      <c r="BY24">
        <v>-5.2557749999999999</v>
      </c>
      <c r="BZ24">
        <v>6.6639150000000003</v>
      </c>
      <c r="CA24">
        <v>10.537100000000001</v>
      </c>
      <c r="CB24">
        <v>-5.7481350000000004</v>
      </c>
      <c r="CC24">
        <v>-1.5288459999999999</v>
      </c>
      <c r="CD24">
        <v>-26.936910000000001</v>
      </c>
      <c r="CE24">
        <v>-13.957420000000001</v>
      </c>
      <c r="CF24">
        <v>-1.9984580000000001</v>
      </c>
      <c r="CG24">
        <v>14.9038</v>
      </c>
      <c r="CH24">
        <v>56.670110000000001</v>
      </c>
      <c r="CI24">
        <v>32.811399999999999</v>
      </c>
      <c r="CJ24">
        <v>22.601880000000001</v>
      </c>
      <c r="CK24">
        <v>25.82799</v>
      </c>
      <c r="CL24">
        <v>5.5499910000000003</v>
      </c>
      <c r="CM24">
        <v>4.0409509999999997</v>
      </c>
      <c r="CN24">
        <v>72.870040000000003</v>
      </c>
      <c r="CO24">
        <v>116.6827</v>
      </c>
      <c r="CP24">
        <v>113.01519999999999</v>
      </c>
      <c r="CQ24">
        <v>62.374299999999998</v>
      </c>
      <c r="CR24">
        <v>43.075189999999999</v>
      </c>
      <c r="CS24">
        <v>31.649650000000001</v>
      </c>
      <c r="CT24">
        <v>28.875889999999998</v>
      </c>
      <c r="CU24">
        <v>22.151669999999999</v>
      </c>
      <c r="CV24">
        <v>38.489139999999999</v>
      </c>
      <c r="CW24">
        <v>49.725209999999997</v>
      </c>
      <c r="CX24">
        <v>50.314500000000002</v>
      </c>
      <c r="CY24">
        <v>42.796309999999998</v>
      </c>
      <c r="CZ24">
        <v>47.131189999999997</v>
      </c>
      <c r="DA24">
        <v>52.561129999999999</v>
      </c>
      <c r="DB24">
        <v>53.573419999999999</v>
      </c>
      <c r="DC24">
        <v>64.180729999999997</v>
      </c>
      <c r="DD24">
        <v>109.1798</v>
      </c>
      <c r="DE24">
        <v>233.46680000000001</v>
      </c>
      <c r="DF24">
        <v>367.57490000000001</v>
      </c>
      <c r="DG24">
        <v>216.4547</v>
      </c>
      <c r="DH24">
        <v>266.56180000000001</v>
      </c>
      <c r="DI24">
        <v>199.31790000000001</v>
      </c>
      <c r="DJ24">
        <v>235.0934</v>
      </c>
      <c r="DK24">
        <v>221.90729999999999</v>
      </c>
      <c r="DL24">
        <v>18</v>
      </c>
      <c r="DM24">
        <v>19</v>
      </c>
    </row>
    <row r="25" spans="1:117" x14ac:dyDescent="0.25">
      <c r="A25" t="s">
        <v>62</v>
      </c>
      <c r="B25" t="s">
        <v>34</v>
      </c>
      <c r="C25" t="s">
        <v>34</v>
      </c>
      <c r="D25" t="s">
        <v>61</v>
      </c>
      <c r="E25" t="s">
        <v>61</v>
      </c>
      <c r="F25" t="s">
        <v>61</v>
      </c>
      <c r="G25" t="s">
        <v>61</v>
      </c>
      <c r="H25" t="s">
        <v>61</v>
      </c>
      <c r="I25" t="s">
        <v>185</v>
      </c>
      <c r="J25" s="22" t="s">
        <v>117</v>
      </c>
      <c r="K25" s="28">
        <v>19</v>
      </c>
      <c r="L25" s="28">
        <v>19</v>
      </c>
      <c r="M25">
        <v>2.5</v>
      </c>
      <c r="N25">
        <v>2.5</v>
      </c>
      <c r="O25">
        <v>1</v>
      </c>
      <c r="P25">
        <v>0</v>
      </c>
      <c r="Q25">
        <v>1</v>
      </c>
      <c r="R25">
        <v>1</v>
      </c>
      <c r="S25" s="28">
        <v>1</v>
      </c>
      <c r="AR25">
        <v>68.375</v>
      </c>
      <c r="AS25">
        <v>64.875</v>
      </c>
      <c r="AT25">
        <v>63.5</v>
      </c>
      <c r="AU25">
        <v>62.75</v>
      </c>
      <c r="AV25">
        <v>62.75</v>
      </c>
      <c r="AW25">
        <v>61.5</v>
      </c>
      <c r="AX25">
        <v>61.75</v>
      </c>
      <c r="AY25">
        <v>61.375</v>
      </c>
      <c r="AZ25">
        <v>62.5</v>
      </c>
      <c r="BA25">
        <v>68.125</v>
      </c>
      <c r="BB25">
        <v>74</v>
      </c>
      <c r="BC25">
        <v>77.875</v>
      </c>
      <c r="BD25">
        <v>81.5</v>
      </c>
      <c r="BE25">
        <v>84.75</v>
      </c>
      <c r="BF25">
        <v>87.125</v>
      </c>
      <c r="BG25">
        <v>89</v>
      </c>
      <c r="BH25">
        <v>91</v>
      </c>
      <c r="BI25">
        <v>90.5</v>
      </c>
      <c r="BJ25">
        <v>88.375</v>
      </c>
      <c r="BK25">
        <v>84.75</v>
      </c>
      <c r="BL25">
        <v>81.5</v>
      </c>
      <c r="BM25">
        <v>77.5</v>
      </c>
      <c r="BN25">
        <v>74.875</v>
      </c>
      <c r="BO25">
        <v>71.875</v>
      </c>
      <c r="DL25">
        <v>18</v>
      </c>
      <c r="DM25">
        <v>20</v>
      </c>
    </row>
    <row r="26" spans="1:117" hidden="1" x14ac:dyDescent="0.25">
      <c r="A26" t="s">
        <v>62</v>
      </c>
      <c r="B26" t="s">
        <v>33</v>
      </c>
      <c r="C26" t="s">
        <v>61</v>
      </c>
      <c r="D26" t="s">
        <v>61</v>
      </c>
      <c r="E26" t="s">
        <v>33</v>
      </c>
      <c r="F26" t="s">
        <v>61</v>
      </c>
      <c r="G26" t="s">
        <v>61</v>
      </c>
      <c r="H26" t="s">
        <v>61</v>
      </c>
      <c r="I26" t="s">
        <v>184</v>
      </c>
      <c r="J26" s="22" t="s">
        <v>117</v>
      </c>
      <c r="K26" s="28">
        <v>19</v>
      </c>
      <c r="L26" s="28">
        <v>19</v>
      </c>
      <c r="M26">
        <v>22</v>
      </c>
      <c r="N26">
        <v>22</v>
      </c>
      <c r="O26">
        <v>1</v>
      </c>
      <c r="P26">
        <v>0</v>
      </c>
      <c r="Q26">
        <v>0</v>
      </c>
      <c r="R26">
        <v>1</v>
      </c>
      <c r="S26" s="28">
        <v>1</v>
      </c>
      <c r="AR26">
        <v>60.825760000000002</v>
      </c>
      <c r="AS26">
        <v>58.628790000000002</v>
      </c>
      <c r="AT26">
        <v>57.348489999999998</v>
      </c>
      <c r="AU26">
        <v>56.727269999999997</v>
      </c>
      <c r="AV26">
        <v>55.901519999999998</v>
      </c>
      <c r="AW26">
        <v>55.598489999999998</v>
      </c>
      <c r="AX26">
        <v>55.371209999999998</v>
      </c>
      <c r="AY26">
        <v>55.492420000000003</v>
      </c>
      <c r="AZ26">
        <v>56.878790000000002</v>
      </c>
      <c r="BA26">
        <v>61.598489999999998</v>
      </c>
      <c r="BB26">
        <v>65.681820000000002</v>
      </c>
      <c r="BC26">
        <v>69.795450000000002</v>
      </c>
      <c r="BD26">
        <v>72.325760000000002</v>
      </c>
      <c r="BE26">
        <v>75.469700000000003</v>
      </c>
      <c r="BF26">
        <v>78.371210000000005</v>
      </c>
      <c r="BG26">
        <v>80.431820000000002</v>
      </c>
      <c r="BH26">
        <v>82.136369999999999</v>
      </c>
      <c r="BI26">
        <v>81.621210000000005</v>
      </c>
      <c r="BJ26">
        <v>78.075760000000002</v>
      </c>
      <c r="BK26">
        <v>72.810609999999997</v>
      </c>
      <c r="BL26">
        <v>69.5</v>
      </c>
      <c r="BM26">
        <v>66.75</v>
      </c>
      <c r="BN26">
        <v>64.795450000000002</v>
      </c>
      <c r="BO26">
        <v>63.136369999999999</v>
      </c>
      <c r="DL26">
        <v>17</v>
      </c>
      <c r="DM26">
        <v>19</v>
      </c>
    </row>
    <row r="27" spans="1:117" hidden="1" x14ac:dyDescent="0.25">
      <c r="A27" t="s">
        <v>62</v>
      </c>
      <c r="B27" t="s">
        <v>203</v>
      </c>
      <c r="C27" t="s">
        <v>61</v>
      </c>
      <c r="D27" t="s">
        <v>61</v>
      </c>
      <c r="E27" t="s">
        <v>61</v>
      </c>
      <c r="F27" t="s">
        <v>98</v>
      </c>
      <c r="G27" t="s">
        <v>61</v>
      </c>
      <c r="H27" t="s">
        <v>61</v>
      </c>
      <c r="I27" t="s">
        <v>208</v>
      </c>
      <c r="J27" s="22">
        <v>43670</v>
      </c>
      <c r="K27" s="28">
        <v>19</v>
      </c>
      <c r="L27" s="28">
        <v>19</v>
      </c>
      <c r="M27">
        <v>123</v>
      </c>
      <c r="N27">
        <v>122</v>
      </c>
      <c r="O27">
        <v>0</v>
      </c>
      <c r="P27">
        <v>0</v>
      </c>
      <c r="Q27">
        <v>0</v>
      </c>
      <c r="R27">
        <v>0</v>
      </c>
      <c r="S27" s="28">
        <v>0</v>
      </c>
      <c r="T27">
        <v>14088.75</v>
      </c>
      <c r="U27">
        <v>13425.33</v>
      </c>
      <c r="V27">
        <v>13133.41</v>
      </c>
      <c r="W27">
        <v>13533.13</v>
      </c>
      <c r="X27">
        <v>13922.64</v>
      </c>
      <c r="Y27">
        <v>14324.61</v>
      </c>
      <c r="Z27">
        <v>15415.81</v>
      </c>
      <c r="AA27">
        <v>15134.35</v>
      </c>
      <c r="AB27">
        <v>17036.419999999998</v>
      </c>
      <c r="AC27">
        <v>17312.78</v>
      </c>
      <c r="AD27">
        <v>17647.689999999999</v>
      </c>
      <c r="AE27">
        <v>18563.099999999999</v>
      </c>
      <c r="AF27">
        <v>20016.689999999999</v>
      </c>
      <c r="AG27">
        <v>21169.7</v>
      </c>
      <c r="AH27">
        <v>22454.22</v>
      </c>
      <c r="AI27">
        <v>23522.31</v>
      </c>
      <c r="AJ27">
        <v>24747.26</v>
      </c>
      <c r="AK27">
        <v>25751.68</v>
      </c>
      <c r="AL27">
        <v>20755.490000000002</v>
      </c>
      <c r="AM27">
        <v>26993.33</v>
      </c>
      <c r="AN27">
        <v>27837.14</v>
      </c>
      <c r="AO27">
        <v>25769.32</v>
      </c>
      <c r="AP27">
        <v>21263.3</v>
      </c>
      <c r="AQ27">
        <v>16852.740000000002</v>
      </c>
      <c r="AR27">
        <v>70.677689999999998</v>
      </c>
      <c r="AS27">
        <v>68.103300000000004</v>
      </c>
      <c r="AT27">
        <v>66.652889999999999</v>
      </c>
      <c r="AU27">
        <v>65.421490000000006</v>
      </c>
      <c r="AV27">
        <v>65.095039999999997</v>
      </c>
      <c r="AW27">
        <v>64.223140000000001</v>
      </c>
      <c r="AX27">
        <v>63.628100000000003</v>
      </c>
      <c r="AY27">
        <v>65.053719999999998</v>
      </c>
      <c r="AZ27">
        <v>68.995859999999993</v>
      </c>
      <c r="BA27">
        <v>73.533060000000006</v>
      </c>
      <c r="BB27">
        <v>77.834710000000001</v>
      </c>
      <c r="BC27">
        <v>81.838840000000005</v>
      </c>
      <c r="BD27">
        <v>85.942149999999998</v>
      </c>
      <c r="BE27">
        <v>89.557850000000002</v>
      </c>
      <c r="BF27">
        <v>91.570250000000001</v>
      </c>
      <c r="BG27">
        <v>92.867769999999993</v>
      </c>
      <c r="BH27">
        <v>93.198350000000005</v>
      </c>
      <c r="BI27">
        <v>92.582639999999998</v>
      </c>
      <c r="BJ27">
        <v>91.520660000000007</v>
      </c>
      <c r="BK27">
        <v>89.020660000000007</v>
      </c>
      <c r="BL27">
        <v>84.140500000000003</v>
      </c>
      <c r="BM27">
        <v>79.450419999999994</v>
      </c>
      <c r="BN27">
        <v>76.417360000000002</v>
      </c>
      <c r="BO27">
        <v>74.119829999999993</v>
      </c>
      <c r="BP27">
        <v>-142.0471</v>
      </c>
      <c r="BQ27">
        <v>-109.0836</v>
      </c>
      <c r="BR27">
        <v>-58.735529999999997</v>
      </c>
      <c r="BS27">
        <v>-10.727359999999999</v>
      </c>
      <c r="BT27">
        <v>-39.856830000000002</v>
      </c>
      <c r="BU27">
        <v>72.453639999999993</v>
      </c>
      <c r="BV27">
        <v>-143.81100000000001</v>
      </c>
      <c r="BW27">
        <v>-19.869810000000001</v>
      </c>
      <c r="BX27">
        <v>92.375479999999996</v>
      </c>
      <c r="BY27">
        <v>110.73220000000001</v>
      </c>
      <c r="BZ27">
        <v>147.96799999999999</v>
      </c>
      <c r="CA27">
        <v>151.94759999999999</v>
      </c>
      <c r="CB27">
        <v>-132.8784</v>
      </c>
      <c r="CC27">
        <v>-63.046349999999997</v>
      </c>
      <c r="CD27">
        <v>-83.02637</v>
      </c>
      <c r="CE27">
        <v>-132.3193</v>
      </c>
      <c r="CF27">
        <v>-386.80869999999999</v>
      </c>
      <c r="CG27">
        <v>-25.814409999999999</v>
      </c>
      <c r="CH27">
        <v>5997.77</v>
      </c>
      <c r="CI27">
        <v>373.50450000000001</v>
      </c>
      <c r="CJ27">
        <v>-420.53210000000001</v>
      </c>
      <c r="CK27">
        <v>-105.35080000000001</v>
      </c>
      <c r="CL27">
        <v>21.629909999999999</v>
      </c>
      <c r="CM27">
        <v>-78.400490000000005</v>
      </c>
      <c r="CN27">
        <v>4254.7190000000001</v>
      </c>
      <c r="CO27">
        <v>3565</v>
      </c>
      <c r="CP27">
        <v>3284.9839999999999</v>
      </c>
      <c r="CQ27">
        <v>3247.1709999999998</v>
      </c>
      <c r="CR27">
        <v>2903.0549999999998</v>
      </c>
      <c r="CS27">
        <v>2041.7929999999999</v>
      </c>
      <c r="CT27">
        <v>2058.989</v>
      </c>
      <c r="CU27">
        <v>1792.9929999999999</v>
      </c>
      <c r="CV27">
        <v>2543.8850000000002</v>
      </c>
      <c r="CW27">
        <v>4301.1390000000001</v>
      </c>
      <c r="CX27">
        <v>8500.5640000000003</v>
      </c>
      <c r="CY27">
        <v>9897.6</v>
      </c>
      <c r="CZ27">
        <v>8839.7389999999996</v>
      </c>
      <c r="DA27">
        <v>8574.8330000000005</v>
      </c>
      <c r="DB27">
        <v>10078.6</v>
      </c>
      <c r="DC27">
        <v>11915.33</v>
      </c>
      <c r="DD27">
        <v>10969.75</v>
      </c>
      <c r="DE27">
        <v>8439.3369999999995</v>
      </c>
      <c r="DF27">
        <v>10247.58</v>
      </c>
      <c r="DG27">
        <v>6117.5630000000001</v>
      </c>
      <c r="DH27">
        <v>7542.32</v>
      </c>
      <c r="DI27">
        <v>6607.7389999999996</v>
      </c>
      <c r="DJ27">
        <v>5924.6350000000002</v>
      </c>
      <c r="DK27">
        <v>7850.7939999999999</v>
      </c>
      <c r="DL27">
        <v>19</v>
      </c>
      <c r="DM27">
        <v>19</v>
      </c>
    </row>
    <row r="28" spans="1:117" hidden="1" x14ac:dyDescent="0.25">
      <c r="A28" t="s">
        <v>62</v>
      </c>
      <c r="B28" t="s">
        <v>171</v>
      </c>
      <c r="C28" t="s">
        <v>61</v>
      </c>
      <c r="D28" t="s">
        <v>171</v>
      </c>
      <c r="E28" t="s">
        <v>61</v>
      </c>
      <c r="F28" t="s">
        <v>61</v>
      </c>
      <c r="G28" t="s">
        <v>61</v>
      </c>
      <c r="H28" t="s">
        <v>61</v>
      </c>
      <c r="I28" t="s">
        <v>208</v>
      </c>
      <c r="J28" s="22">
        <v>43670</v>
      </c>
      <c r="K28" s="28">
        <v>19</v>
      </c>
      <c r="L28" s="28">
        <v>19</v>
      </c>
      <c r="M28">
        <v>4</v>
      </c>
      <c r="N28">
        <v>3</v>
      </c>
      <c r="O28">
        <v>0</v>
      </c>
      <c r="P28">
        <v>0</v>
      </c>
      <c r="Q28">
        <v>1</v>
      </c>
      <c r="R28">
        <v>1</v>
      </c>
      <c r="S28" s="28">
        <v>1</v>
      </c>
      <c r="AR28">
        <v>88</v>
      </c>
      <c r="AS28">
        <v>86</v>
      </c>
      <c r="AT28">
        <v>84.5</v>
      </c>
      <c r="AU28">
        <v>82.5</v>
      </c>
      <c r="AV28">
        <v>80.5</v>
      </c>
      <c r="AW28">
        <v>79.5</v>
      </c>
      <c r="AX28">
        <v>79</v>
      </c>
      <c r="AY28">
        <v>80</v>
      </c>
      <c r="AZ28">
        <v>81.5</v>
      </c>
      <c r="BA28">
        <v>85</v>
      </c>
      <c r="BB28">
        <v>88.5</v>
      </c>
      <c r="BC28">
        <v>90.5</v>
      </c>
      <c r="BD28">
        <v>94</v>
      </c>
      <c r="BE28">
        <v>97</v>
      </c>
      <c r="BF28">
        <v>99.5</v>
      </c>
      <c r="BG28">
        <v>99.5</v>
      </c>
      <c r="BH28">
        <v>99.5</v>
      </c>
      <c r="BI28">
        <v>101.5</v>
      </c>
      <c r="BJ28">
        <v>102</v>
      </c>
      <c r="BK28">
        <v>100.5</v>
      </c>
      <c r="BL28">
        <v>97.5</v>
      </c>
      <c r="BM28">
        <v>95.5</v>
      </c>
      <c r="BN28">
        <v>93.5</v>
      </c>
      <c r="BO28">
        <v>92</v>
      </c>
      <c r="DL28">
        <v>19</v>
      </c>
      <c r="DM28">
        <v>19</v>
      </c>
    </row>
    <row r="29" spans="1:117" hidden="1" x14ac:dyDescent="0.25">
      <c r="A29" t="s">
        <v>62</v>
      </c>
      <c r="B29" t="s">
        <v>37</v>
      </c>
      <c r="C29" t="s">
        <v>61</v>
      </c>
      <c r="D29" t="s">
        <v>61</v>
      </c>
      <c r="E29" t="s">
        <v>37</v>
      </c>
      <c r="F29" t="s">
        <v>61</v>
      </c>
      <c r="G29" t="s">
        <v>61</v>
      </c>
      <c r="H29" t="s">
        <v>61</v>
      </c>
      <c r="I29" t="s">
        <v>208</v>
      </c>
      <c r="J29" s="22">
        <v>43670</v>
      </c>
      <c r="K29" s="28">
        <v>19</v>
      </c>
      <c r="L29" s="28">
        <v>19</v>
      </c>
      <c r="M29">
        <v>86</v>
      </c>
      <c r="N29">
        <v>86</v>
      </c>
      <c r="O29">
        <v>0</v>
      </c>
      <c r="P29">
        <v>0</v>
      </c>
      <c r="Q29">
        <v>0</v>
      </c>
      <c r="R29">
        <v>0</v>
      </c>
      <c r="S29" s="28">
        <v>0</v>
      </c>
      <c r="T29">
        <v>10035.77</v>
      </c>
      <c r="U29">
        <v>9668.5619999999999</v>
      </c>
      <c r="V29">
        <v>9515.1010000000006</v>
      </c>
      <c r="W29">
        <v>9460.9850000000006</v>
      </c>
      <c r="X29">
        <v>9437.6460000000006</v>
      </c>
      <c r="Y29">
        <v>10561.9</v>
      </c>
      <c r="Z29">
        <v>13133.95</v>
      </c>
      <c r="AA29">
        <v>14986.31</v>
      </c>
      <c r="AB29">
        <v>18456.59</v>
      </c>
      <c r="AC29">
        <v>22919.89</v>
      </c>
      <c r="AD29">
        <v>25687.83</v>
      </c>
      <c r="AE29">
        <v>26290.87</v>
      </c>
      <c r="AF29">
        <v>26381.4</v>
      </c>
      <c r="AG29">
        <v>26728.14</v>
      </c>
      <c r="AH29">
        <v>27154.400000000001</v>
      </c>
      <c r="AI29">
        <v>27714.57</v>
      </c>
      <c r="AJ29">
        <v>26799.79</v>
      </c>
      <c r="AK29">
        <v>25817.72</v>
      </c>
      <c r="AL29">
        <v>21926.9</v>
      </c>
      <c r="AM29">
        <v>20070.52</v>
      </c>
      <c r="AN29">
        <v>17478.27</v>
      </c>
      <c r="AO29">
        <v>14610.18</v>
      </c>
      <c r="AP29">
        <v>11973.95</v>
      </c>
      <c r="AQ29">
        <v>10794.47</v>
      </c>
      <c r="AR29">
        <v>67.029070000000004</v>
      </c>
      <c r="AS29">
        <v>64.662790000000001</v>
      </c>
      <c r="AT29">
        <v>63.348840000000003</v>
      </c>
      <c r="AU29">
        <v>62.744190000000003</v>
      </c>
      <c r="AV29">
        <v>62.139530000000001</v>
      </c>
      <c r="AW29">
        <v>61.069769999999998</v>
      </c>
      <c r="AX29">
        <v>60.62209</v>
      </c>
      <c r="AY29">
        <v>62.633719999999997</v>
      </c>
      <c r="AZ29">
        <v>67.296509999999998</v>
      </c>
      <c r="BA29">
        <v>71.145349999999993</v>
      </c>
      <c r="BB29">
        <v>75.470929999999996</v>
      </c>
      <c r="BC29">
        <v>79.418599999999998</v>
      </c>
      <c r="BD29">
        <v>84.104650000000007</v>
      </c>
      <c r="BE29">
        <v>88</v>
      </c>
      <c r="BF29">
        <v>90.220929999999996</v>
      </c>
      <c r="BG29">
        <v>90.593029999999999</v>
      </c>
      <c r="BH29">
        <v>90.37791</v>
      </c>
      <c r="BI29">
        <v>89.063959999999994</v>
      </c>
      <c r="BJ29">
        <v>88.104650000000007</v>
      </c>
      <c r="BK29">
        <v>84.343029999999999</v>
      </c>
      <c r="BL29">
        <v>78.755809999999997</v>
      </c>
      <c r="BM29">
        <v>74.313959999999994</v>
      </c>
      <c r="BN29">
        <v>72.087209999999999</v>
      </c>
      <c r="BO29">
        <v>69.976749999999996</v>
      </c>
      <c r="BP29">
        <v>-63.795520000000003</v>
      </c>
      <c r="BQ29">
        <v>-50.099930000000001</v>
      </c>
      <c r="BR29">
        <v>-32.204740000000001</v>
      </c>
      <c r="BS29">
        <v>-18.365829999999999</v>
      </c>
      <c r="BT29">
        <v>-0.29394160000000003</v>
      </c>
      <c r="BU29">
        <v>177.45249999999999</v>
      </c>
      <c r="BV29">
        <v>180.309</v>
      </c>
      <c r="BW29">
        <v>79.624380000000002</v>
      </c>
      <c r="BX29">
        <v>-192.4203</v>
      </c>
      <c r="BY29">
        <v>-204.46019999999999</v>
      </c>
      <c r="BZ29">
        <v>40.650799999999997</v>
      </c>
      <c r="CA29">
        <v>2.678982</v>
      </c>
      <c r="CB29">
        <v>44.980519999999999</v>
      </c>
      <c r="CC29">
        <v>56.99362</v>
      </c>
      <c r="CD29">
        <v>-51.66919</v>
      </c>
      <c r="CE29">
        <v>-339.49790000000002</v>
      </c>
      <c r="CF29">
        <v>-264.95299999999997</v>
      </c>
      <c r="CG29">
        <v>-52.478400000000001</v>
      </c>
      <c r="CH29">
        <v>2628.7860000000001</v>
      </c>
      <c r="CI29">
        <v>1186.626</v>
      </c>
      <c r="CJ29">
        <v>732.79830000000004</v>
      </c>
      <c r="CK29">
        <v>469.60250000000002</v>
      </c>
      <c r="CL29">
        <v>74.537319999999994</v>
      </c>
      <c r="CM29">
        <v>-66.27243</v>
      </c>
      <c r="CN29">
        <v>4332.8670000000002</v>
      </c>
      <c r="CO29">
        <v>3813.3420000000001</v>
      </c>
      <c r="CP29">
        <v>3961.5619999999999</v>
      </c>
      <c r="CQ29">
        <v>3734.9949999999999</v>
      </c>
      <c r="CR29">
        <v>3702.2170000000001</v>
      </c>
      <c r="CS29">
        <v>6525.2510000000002</v>
      </c>
      <c r="CT29">
        <v>7532.8209999999999</v>
      </c>
      <c r="CU29">
        <v>2830.8330000000001</v>
      </c>
      <c r="CV29">
        <v>8177.7430000000004</v>
      </c>
      <c r="CW29">
        <v>13779.78</v>
      </c>
      <c r="CX29">
        <v>9758.9009999999998</v>
      </c>
      <c r="CY29">
        <v>5157.66</v>
      </c>
      <c r="CZ29">
        <v>3803.473</v>
      </c>
      <c r="DA29">
        <v>5431.4579999999996</v>
      </c>
      <c r="DB29">
        <v>9170.73</v>
      </c>
      <c r="DC29">
        <v>13270.95</v>
      </c>
      <c r="DD29">
        <v>17000.38</v>
      </c>
      <c r="DE29">
        <v>17959.3</v>
      </c>
      <c r="DF29">
        <v>23100.26</v>
      </c>
      <c r="DG29">
        <v>19222.740000000002</v>
      </c>
      <c r="DH29">
        <v>10643.36</v>
      </c>
      <c r="DI29">
        <v>7221.4229999999998</v>
      </c>
      <c r="DJ29">
        <v>6170.2030000000004</v>
      </c>
      <c r="DK29">
        <v>8595.4930000000004</v>
      </c>
      <c r="DL29">
        <v>19</v>
      </c>
      <c r="DM29">
        <v>19</v>
      </c>
    </row>
    <row r="30" spans="1:117" hidden="1" x14ac:dyDescent="0.25">
      <c r="A30" t="s">
        <v>62</v>
      </c>
      <c r="B30" t="s">
        <v>188</v>
      </c>
      <c r="C30" t="s">
        <v>61</v>
      </c>
      <c r="D30" t="s">
        <v>188</v>
      </c>
      <c r="E30" t="s">
        <v>61</v>
      </c>
      <c r="F30" t="s">
        <v>61</v>
      </c>
      <c r="G30" t="s">
        <v>61</v>
      </c>
      <c r="H30" t="s">
        <v>61</v>
      </c>
      <c r="I30" t="s">
        <v>208</v>
      </c>
      <c r="J30" s="22">
        <v>43670</v>
      </c>
      <c r="K30" s="28">
        <v>19</v>
      </c>
      <c r="L30" s="28">
        <v>19</v>
      </c>
      <c r="M30">
        <v>1</v>
      </c>
      <c r="N30">
        <v>1</v>
      </c>
      <c r="O30">
        <v>0</v>
      </c>
      <c r="P30">
        <v>1</v>
      </c>
      <c r="Q30">
        <v>1</v>
      </c>
      <c r="R30">
        <v>1</v>
      </c>
      <c r="S30" s="28">
        <v>1</v>
      </c>
      <c r="AR30">
        <v>65</v>
      </c>
      <c r="AS30">
        <v>62</v>
      </c>
      <c r="AT30">
        <v>60.5</v>
      </c>
      <c r="AU30">
        <v>59</v>
      </c>
      <c r="AV30">
        <v>59</v>
      </c>
      <c r="AW30">
        <v>58</v>
      </c>
      <c r="AX30">
        <v>58</v>
      </c>
      <c r="AY30">
        <v>62.5</v>
      </c>
      <c r="AZ30">
        <v>66.5</v>
      </c>
      <c r="BA30">
        <v>69.5</v>
      </c>
      <c r="BB30">
        <v>73</v>
      </c>
      <c r="BC30">
        <v>77</v>
      </c>
      <c r="BD30">
        <v>82</v>
      </c>
      <c r="BE30">
        <v>86</v>
      </c>
      <c r="BF30">
        <v>87</v>
      </c>
      <c r="BG30">
        <v>87.5</v>
      </c>
      <c r="BH30">
        <v>88</v>
      </c>
      <c r="BI30">
        <v>89.5</v>
      </c>
      <c r="BJ30">
        <v>88</v>
      </c>
      <c r="BK30">
        <v>83.5</v>
      </c>
      <c r="BL30">
        <v>78.5</v>
      </c>
      <c r="BM30">
        <v>77</v>
      </c>
      <c r="BN30">
        <v>71.5</v>
      </c>
      <c r="BO30">
        <v>68.5</v>
      </c>
      <c r="DL30">
        <v>19</v>
      </c>
      <c r="DM30">
        <v>19</v>
      </c>
    </row>
    <row r="31" spans="1:117" hidden="1" x14ac:dyDescent="0.25">
      <c r="A31" t="s">
        <v>62</v>
      </c>
      <c r="B31" t="s">
        <v>108</v>
      </c>
      <c r="C31" t="s">
        <v>61</v>
      </c>
      <c r="D31" t="s">
        <v>108</v>
      </c>
      <c r="E31" t="s">
        <v>61</v>
      </c>
      <c r="F31" t="s">
        <v>61</v>
      </c>
      <c r="G31" t="s">
        <v>61</v>
      </c>
      <c r="H31" t="s">
        <v>61</v>
      </c>
      <c r="I31" t="s">
        <v>208</v>
      </c>
      <c r="J31" s="22">
        <v>43670</v>
      </c>
      <c r="K31" s="28">
        <v>19</v>
      </c>
      <c r="L31" s="28">
        <v>20</v>
      </c>
      <c r="M31">
        <v>11</v>
      </c>
      <c r="N31">
        <v>11</v>
      </c>
      <c r="O31">
        <v>0</v>
      </c>
      <c r="P31">
        <v>0</v>
      </c>
      <c r="Q31">
        <v>1</v>
      </c>
      <c r="R31">
        <v>1</v>
      </c>
      <c r="S31" s="28">
        <v>1</v>
      </c>
      <c r="AR31">
        <v>71.818179999999998</v>
      </c>
      <c r="AS31">
        <v>68.681820000000002</v>
      </c>
      <c r="AT31">
        <v>66.909090000000006</v>
      </c>
      <c r="AU31">
        <v>65.727270000000004</v>
      </c>
      <c r="AV31">
        <v>65.454539999999994</v>
      </c>
      <c r="AW31">
        <v>64.818179999999998</v>
      </c>
      <c r="AX31">
        <v>64.136359999999996</v>
      </c>
      <c r="AY31">
        <v>65.727270000000004</v>
      </c>
      <c r="AZ31">
        <v>69.636359999999996</v>
      </c>
      <c r="BA31">
        <v>74.454539999999994</v>
      </c>
      <c r="BB31">
        <v>80.227270000000004</v>
      </c>
      <c r="BC31">
        <v>84.090909999999994</v>
      </c>
      <c r="BD31">
        <v>86.318179999999998</v>
      </c>
      <c r="BE31">
        <v>90.227270000000004</v>
      </c>
      <c r="BF31">
        <v>92.909090000000006</v>
      </c>
      <c r="BG31">
        <v>93.590909999999994</v>
      </c>
      <c r="BH31">
        <v>92.954539999999994</v>
      </c>
      <c r="BI31">
        <v>92.590909999999994</v>
      </c>
      <c r="BJ31">
        <v>91.681820000000002</v>
      </c>
      <c r="BK31">
        <v>89.318179999999998</v>
      </c>
      <c r="BL31">
        <v>85.363640000000004</v>
      </c>
      <c r="BM31">
        <v>80.954539999999994</v>
      </c>
      <c r="BN31">
        <v>78.181820000000002</v>
      </c>
      <c r="BO31">
        <v>75.681820000000002</v>
      </c>
      <c r="DL31">
        <v>19</v>
      </c>
      <c r="DM31">
        <v>20</v>
      </c>
    </row>
    <row r="32" spans="1:117" hidden="1" x14ac:dyDescent="0.25">
      <c r="A32" t="s">
        <v>62</v>
      </c>
      <c r="B32" t="s">
        <v>30</v>
      </c>
      <c r="C32" t="s">
        <v>61</v>
      </c>
      <c r="D32" t="s">
        <v>61</v>
      </c>
      <c r="E32" t="s">
        <v>30</v>
      </c>
      <c r="F32" t="s">
        <v>61</v>
      </c>
      <c r="G32" t="s">
        <v>61</v>
      </c>
      <c r="H32" t="s">
        <v>61</v>
      </c>
      <c r="I32" t="s">
        <v>208</v>
      </c>
      <c r="J32" s="22">
        <v>43670</v>
      </c>
      <c r="K32" s="28">
        <v>19</v>
      </c>
      <c r="L32" s="28">
        <v>19</v>
      </c>
      <c r="M32">
        <v>18</v>
      </c>
      <c r="N32">
        <v>17</v>
      </c>
      <c r="O32">
        <v>0</v>
      </c>
      <c r="P32">
        <v>0</v>
      </c>
      <c r="Q32">
        <v>0</v>
      </c>
      <c r="R32">
        <v>0</v>
      </c>
      <c r="S32" s="28">
        <v>0</v>
      </c>
      <c r="T32">
        <v>2467.1260000000002</v>
      </c>
      <c r="U32">
        <v>2464.3229999999999</v>
      </c>
      <c r="V32">
        <v>2462.123</v>
      </c>
      <c r="W32">
        <v>2463.4050000000002</v>
      </c>
      <c r="X32">
        <v>2460.7420000000002</v>
      </c>
      <c r="Y32">
        <v>2461.21</v>
      </c>
      <c r="Z32">
        <v>2450.5010000000002</v>
      </c>
      <c r="AA32">
        <v>2388.7379999999998</v>
      </c>
      <c r="AB32">
        <v>2262.5639999999999</v>
      </c>
      <c r="AC32">
        <v>2140.5410000000002</v>
      </c>
      <c r="AD32">
        <v>2078.386</v>
      </c>
      <c r="AE32">
        <v>2095.951</v>
      </c>
      <c r="AF32">
        <v>2125.1280000000002</v>
      </c>
      <c r="AG32">
        <v>2122.7420000000002</v>
      </c>
      <c r="AH32">
        <v>2092.8829999999998</v>
      </c>
      <c r="AI32">
        <v>2046.2280000000001</v>
      </c>
      <c r="AJ32">
        <v>2138.0369999999998</v>
      </c>
      <c r="AK32">
        <v>1268.375</v>
      </c>
      <c r="AL32">
        <v>135.3706</v>
      </c>
      <c r="AM32">
        <v>796.39940000000001</v>
      </c>
      <c r="AN32">
        <v>2287.453</v>
      </c>
      <c r="AO32">
        <v>2393.5920000000001</v>
      </c>
      <c r="AP32">
        <v>2390.1590000000001</v>
      </c>
      <c r="AQ32">
        <v>2390.2669999999998</v>
      </c>
      <c r="AR32">
        <v>88.423079999999999</v>
      </c>
      <c r="AS32">
        <v>84.730770000000007</v>
      </c>
      <c r="AT32">
        <v>81.538460000000001</v>
      </c>
      <c r="AU32">
        <v>80.384609999999995</v>
      </c>
      <c r="AV32">
        <v>79.230770000000007</v>
      </c>
      <c r="AW32">
        <v>78.653850000000006</v>
      </c>
      <c r="AX32">
        <v>76.884609999999995</v>
      </c>
      <c r="AY32">
        <v>77.038460000000001</v>
      </c>
      <c r="AZ32">
        <v>80.230770000000007</v>
      </c>
      <c r="BA32">
        <v>84.576920000000001</v>
      </c>
      <c r="BB32">
        <v>88.923079999999999</v>
      </c>
      <c r="BC32">
        <v>92.192310000000006</v>
      </c>
      <c r="BD32">
        <v>93.576920000000001</v>
      </c>
      <c r="BE32">
        <v>96.576920000000001</v>
      </c>
      <c r="BF32">
        <v>99.923079999999999</v>
      </c>
      <c r="BG32">
        <v>102.4615</v>
      </c>
      <c r="BH32">
        <v>103.7308</v>
      </c>
      <c r="BI32">
        <v>104.4615</v>
      </c>
      <c r="BJ32">
        <v>104.11539999999999</v>
      </c>
      <c r="BK32">
        <v>101.7692</v>
      </c>
      <c r="BL32">
        <v>98.346149999999994</v>
      </c>
      <c r="BM32">
        <v>95.076920000000001</v>
      </c>
      <c r="BN32">
        <v>93.076920000000001</v>
      </c>
      <c r="BO32">
        <v>92.423079999999999</v>
      </c>
      <c r="BP32">
        <v>-63.519359999999999</v>
      </c>
      <c r="BQ32">
        <v>-66.54271</v>
      </c>
      <c r="BR32">
        <v>-60.149799999999999</v>
      </c>
      <c r="BS32">
        <v>-59.476469999999999</v>
      </c>
      <c r="BT32">
        <v>-63.425269999999998</v>
      </c>
      <c r="BU32">
        <v>-65.841080000000005</v>
      </c>
      <c r="BV32">
        <v>-53.922699999999999</v>
      </c>
      <c r="BW32">
        <v>19.925319999999999</v>
      </c>
      <c r="BX32">
        <v>-27.478950000000001</v>
      </c>
      <c r="BY32">
        <v>-63.941409999999998</v>
      </c>
      <c r="BZ32">
        <v>-8.271687</v>
      </c>
      <c r="CA32">
        <v>70.691230000000004</v>
      </c>
      <c r="CB32">
        <v>74.622100000000003</v>
      </c>
      <c r="CC32">
        <v>63.438180000000003</v>
      </c>
      <c r="CD32">
        <v>94.996740000000003</v>
      </c>
      <c r="CE32">
        <v>91.197389999999999</v>
      </c>
      <c r="CF32">
        <v>48.68535</v>
      </c>
      <c r="CG32">
        <v>610.91390000000001</v>
      </c>
      <c r="CH32">
        <v>1321.5930000000001</v>
      </c>
      <c r="CI32">
        <v>1044.942</v>
      </c>
      <c r="CJ32">
        <v>329.31110000000001</v>
      </c>
      <c r="CK32">
        <v>265.51100000000002</v>
      </c>
      <c r="CL32">
        <v>269.22019999999998</v>
      </c>
      <c r="CM32">
        <v>268.04610000000002</v>
      </c>
      <c r="CN32">
        <v>6199.259</v>
      </c>
      <c r="CO32">
        <v>6087.5569999999998</v>
      </c>
      <c r="CP32">
        <v>5889.6970000000001</v>
      </c>
      <c r="CQ32">
        <v>6124.9949999999999</v>
      </c>
      <c r="CR32">
        <v>6017.7950000000001</v>
      </c>
      <c r="CS32">
        <v>5940.2039999999997</v>
      </c>
      <c r="CT32">
        <v>5610.6369999999997</v>
      </c>
      <c r="CU32">
        <v>3128.4810000000002</v>
      </c>
      <c r="CV32">
        <v>2981.904</v>
      </c>
      <c r="CW32">
        <v>5899.4750000000004</v>
      </c>
      <c r="CX32">
        <v>11157.07</v>
      </c>
      <c r="CY32">
        <v>11287.81</v>
      </c>
      <c r="CZ32">
        <v>10860.08</v>
      </c>
      <c r="DA32">
        <v>13714.96</v>
      </c>
      <c r="DB32">
        <v>14253.04</v>
      </c>
      <c r="DC32">
        <v>13992.3</v>
      </c>
      <c r="DD32">
        <v>8370.0820000000003</v>
      </c>
      <c r="DE32">
        <v>19913.96</v>
      </c>
      <c r="DF32">
        <v>75177.7</v>
      </c>
      <c r="DG32">
        <v>49901.99</v>
      </c>
      <c r="DH32">
        <v>9013.24</v>
      </c>
      <c r="DI32">
        <v>10818.61</v>
      </c>
      <c r="DJ32">
        <v>11372.7</v>
      </c>
      <c r="DK32">
        <v>11520.58</v>
      </c>
      <c r="DL32">
        <v>19</v>
      </c>
      <c r="DM32">
        <v>19</v>
      </c>
    </row>
    <row r="33" spans="1:117" hidden="1" x14ac:dyDescent="0.25">
      <c r="A33" t="s">
        <v>62</v>
      </c>
      <c r="B33" t="s">
        <v>209</v>
      </c>
      <c r="C33" t="s">
        <v>61</v>
      </c>
      <c r="D33" t="s">
        <v>61</v>
      </c>
      <c r="E33" t="s">
        <v>61</v>
      </c>
      <c r="F33" t="s">
        <v>61</v>
      </c>
      <c r="G33" t="s">
        <v>61</v>
      </c>
      <c r="H33" t="s">
        <v>209</v>
      </c>
      <c r="I33" t="s">
        <v>208</v>
      </c>
      <c r="J33" s="22">
        <v>43670</v>
      </c>
      <c r="K33" s="28">
        <v>19</v>
      </c>
      <c r="L33" s="28">
        <v>19</v>
      </c>
      <c r="M33">
        <v>11</v>
      </c>
      <c r="N33">
        <v>11</v>
      </c>
      <c r="O33">
        <v>0</v>
      </c>
      <c r="P33">
        <v>0</v>
      </c>
      <c r="Q33">
        <v>1</v>
      </c>
      <c r="R33">
        <v>1</v>
      </c>
      <c r="S33" s="28">
        <v>1</v>
      </c>
      <c r="AR33">
        <v>75.25</v>
      </c>
      <c r="AS33">
        <v>72.7</v>
      </c>
      <c r="AT33">
        <v>69.55</v>
      </c>
      <c r="AU33">
        <v>67.900000000000006</v>
      </c>
      <c r="AV33">
        <v>67.099999999999994</v>
      </c>
      <c r="AW33">
        <v>66.25</v>
      </c>
      <c r="AX33">
        <v>65.5</v>
      </c>
      <c r="AY33">
        <v>67.2</v>
      </c>
      <c r="AZ33">
        <v>72.400000000000006</v>
      </c>
      <c r="BA33">
        <v>77.150000000000006</v>
      </c>
      <c r="BB33">
        <v>81.849999999999994</v>
      </c>
      <c r="BC33">
        <v>85.9</v>
      </c>
      <c r="BD33">
        <v>89.85</v>
      </c>
      <c r="BE33">
        <v>93.8</v>
      </c>
      <c r="BF33">
        <v>96.15</v>
      </c>
      <c r="BG33">
        <v>97.9</v>
      </c>
      <c r="BH33">
        <v>98.55</v>
      </c>
      <c r="BI33">
        <v>98.15</v>
      </c>
      <c r="BJ33">
        <v>97.3</v>
      </c>
      <c r="BK33">
        <v>94.55</v>
      </c>
      <c r="BL33">
        <v>88.2</v>
      </c>
      <c r="BM33">
        <v>83.35</v>
      </c>
      <c r="BN33">
        <v>80.150000000000006</v>
      </c>
      <c r="BO33">
        <v>77.599999999999994</v>
      </c>
      <c r="DL33">
        <v>19</v>
      </c>
      <c r="DM33">
        <v>19</v>
      </c>
    </row>
    <row r="34" spans="1:117" hidden="1" x14ac:dyDescent="0.25">
      <c r="A34" t="s">
        <v>62</v>
      </c>
      <c r="B34" t="s">
        <v>109</v>
      </c>
      <c r="C34" t="s">
        <v>61</v>
      </c>
      <c r="D34" t="s">
        <v>109</v>
      </c>
      <c r="E34" t="s">
        <v>61</v>
      </c>
      <c r="F34" t="s">
        <v>61</v>
      </c>
      <c r="G34" t="s">
        <v>61</v>
      </c>
      <c r="H34" t="s">
        <v>61</v>
      </c>
      <c r="I34" t="s">
        <v>208</v>
      </c>
      <c r="J34" s="22">
        <v>43670</v>
      </c>
      <c r="K34" s="28">
        <v>19</v>
      </c>
      <c r="L34" s="28">
        <v>19</v>
      </c>
      <c r="M34">
        <v>59</v>
      </c>
      <c r="N34">
        <v>59</v>
      </c>
      <c r="O34">
        <v>0</v>
      </c>
      <c r="P34">
        <v>0</v>
      </c>
      <c r="Q34">
        <v>0</v>
      </c>
      <c r="R34">
        <v>1</v>
      </c>
      <c r="S34" s="28">
        <v>1</v>
      </c>
      <c r="AR34">
        <v>68.5</v>
      </c>
      <c r="AS34">
        <v>66</v>
      </c>
      <c r="AT34">
        <v>64.5</v>
      </c>
      <c r="AU34">
        <v>64</v>
      </c>
      <c r="AV34">
        <v>63</v>
      </c>
      <c r="AW34">
        <v>61.5</v>
      </c>
      <c r="AX34">
        <v>61</v>
      </c>
      <c r="AY34">
        <v>63.5</v>
      </c>
      <c r="AZ34">
        <v>68.5</v>
      </c>
      <c r="BA34">
        <v>72</v>
      </c>
      <c r="BB34">
        <v>76</v>
      </c>
      <c r="BC34">
        <v>80.5</v>
      </c>
      <c r="BD34">
        <v>86</v>
      </c>
      <c r="BE34">
        <v>90</v>
      </c>
      <c r="BF34">
        <v>92.5</v>
      </c>
      <c r="BG34">
        <v>92.5</v>
      </c>
      <c r="BH34">
        <v>92</v>
      </c>
      <c r="BI34">
        <v>91</v>
      </c>
      <c r="BJ34">
        <v>90.5</v>
      </c>
      <c r="BK34">
        <v>85.5</v>
      </c>
      <c r="BL34">
        <v>79.5</v>
      </c>
      <c r="BM34">
        <v>75.5</v>
      </c>
      <c r="BN34">
        <v>74</v>
      </c>
      <c r="BO34">
        <v>71.5</v>
      </c>
      <c r="DL34">
        <v>19</v>
      </c>
      <c r="DM34">
        <v>19</v>
      </c>
    </row>
    <row r="35" spans="1:117" hidden="1" x14ac:dyDescent="0.25">
      <c r="A35" t="s">
        <v>62</v>
      </c>
      <c r="B35" t="s">
        <v>110</v>
      </c>
      <c r="C35" t="s">
        <v>61</v>
      </c>
      <c r="D35" t="s">
        <v>110</v>
      </c>
      <c r="E35" t="s">
        <v>61</v>
      </c>
      <c r="F35" t="s">
        <v>61</v>
      </c>
      <c r="G35" t="s">
        <v>61</v>
      </c>
      <c r="H35" t="s">
        <v>61</v>
      </c>
      <c r="I35" t="s">
        <v>208</v>
      </c>
      <c r="J35" s="22">
        <v>43670</v>
      </c>
      <c r="K35" s="28">
        <v>19</v>
      </c>
      <c r="L35" s="28">
        <v>19</v>
      </c>
      <c r="M35">
        <v>12</v>
      </c>
      <c r="N35">
        <v>12</v>
      </c>
      <c r="O35">
        <v>0</v>
      </c>
      <c r="P35">
        <v>0</v>
      </c>
      <c r="Q35">
        <v>1</v>
      </c>
      <c r="R35">
        <v>1</v>
      </c>
      <c r="S35" s="28">
        <v>1</v>
      </c>
      <c r="AR35" s="18">
        <v>73.916659999999993</v>
      </c>
      <c r="AS35" s="18">
        <v>70.666659999999993</v>
      </c>
      <c r="AT35" s="18">
        <v>69.25</v>
      </c>
      <c r="AU35" s="18">
        <v>68.291659999999993</v>
      </c>
      <c r="AV35" s="18">
        <v>67.791659999999993</v>
      </c>
      <c r="AW35" s="18">
        <v>66.625</v>
      </c>
      <c r="AX35" s="18">
        <v>66</v>
      </c>
      <c r="AY35" s="18">
        <v>67.75</v>
      </c>
      <c r="AZ35" s="18">
        <v>71.625</v>
      </c>
      <c r="BA35" s="18">
        <v>76.333340000000007</v>
      </c>
      <c r="BB35" s="18">
        <v>80.708340000000007</v>
      </c>
      <c r="BC35" s="18">
        <v>84.916659999999993</v>
      </c>
      <c r="BD35" s="18">
        <v>89.333340000000007</v>
      </c>
      <c r="BE35" s="18">
        <v>93.375</v>
      </c>
      <c r="BF35" s="18">
        <v>95.791659999999993</v>
      </c>
      <c r="BG35" s="18">
        <v>97.166659999999993</v>
      </c>
      <c r="BH35" s="18">
        <v>97.625</v>
      </c>
      <c r="BI35" s="18">
        <v>97.25</v>
      </c>
      <c r="BJ35" s="18">
        <v>96.541659999999993</v>
      </c>
      <c r="BK35" s="18">
        <v>94.458340000000007</v>
      </c>
      <c r="BL35" s="18">
        <v>90.083340000000007</v>
      </c>
      <c r="BM35" s="18">
        <v>85.041659999999993</v>
      </c>
      <c r="BN35" s="18">
        <v>81.291659999999993</v>
      </c>
      <c r="BO35" s="18">
        <v>78.25</v>
      </c>
      <c r="DL35">
        <v>19</v>
      </c>
      <c r="DM35">
        <v>19</v>
      </c>
    </row>
    <row r="36" spans="1:117" hidden="1" x14ac:dyDescent="0.25">
      <c r="A36" t="s">
        <v>62</v>
      </c>
      <c r="B36" t="s">
        <v>42</v>
      </c>
      <c r="C36" t="s">
        <v>61</v>
      </c>
      <c r="D36" t="s">
        <v>42</v>
      </c>
      <c r="E36" t="s">
        <v>61</v>
      </c>
      <c r="F36" t="s">
        <v>61</v>
      </c>
      <c r="G36" t="s">
        <v>61</v>
      </c>
      <c r="H36" t="s">
        <v>61</v>
      </c>
      <c r="I36" t="s">
        <v>208</v>
      </c>
      <c r="J36" s="22">
        <v>43670</v>
      </c>
      <c r="K36" s="28">
        <v>19</v>
      </c>
      <c r="L36" s="28">
        <v>19</v>
      </c>
      <c r="M36">
        <v>501</v>
      </c>
      <c r="N36">
        <v>500</v>
      </c>
      <c r="O36">
        <v>0</v>
      </c>
      <c r="P36">
        <v>0</v>
      </c>
      <c r="Q36">
        <v>0</v>
      </c>
      <c r="R36">
        <v>1</v>
      </c>
      <c r="S36" s="28">
        <v>1</v>
      </c>
      <c r="AR36">
        <v>70.799800000000005</v>
      </c>
      <c r="AS36">
        <v>68.249499999999998</v>
      </c>
      <c r="AT36">
        <v>66.679079999999999</v>
      </c>
      <c r="AU36">
        <v>65.472840000000005</v>
      </c>
      <c r="AV36">
        <v>65.102620000000002</v>
      </c>
      <c r="AW36">
        <v>64.264589999999998</v>
      </c>
      <c r="AX36">
        <v>63.627769999999998</v>
      </c>
      <c r="AY36">
        <v>65.076459999999997</v>
      </c>
      <c r="AZ36">
        <v>69.192149999999998</v>
      </c>
      <c r="BA36">
        <v>73.905429999999996</v>
      </c>
      <c r="BB36">
        <v>78.504019999999997</v>
      </c>
      <c r="BC36">
        <v>82.407449999999997</v>
      </c>
      <c r="BD36">
        <v>86.112679999999997</v>
      </c>
      <c r="BE36">
        <v>89.639840000000007</v>
      </c>
      <c r="BF36">
        <v>91.704220000000007</v>
      </c>
      <c r="BG36">
        <v>92.883300000000006</v>
      </c>
      <c r="BH36">
        <v>93.073440000000005</v>
      </c>
      <c r="BI36">
        <v>92.452709999999996</v>
      </c>
      <c r="BJ36">
        <v>91.267610000000005</v>
      </c>
      <c r="BK36">
        <v>88.747479999999996</v>
      </c>
      <c r="BL36">
        <v>83.982889999999998</v>
      </c>
      <c r="BM36">
        <v>79.362170000000006</v>
      </c>
      <c r="BN36">
        <v>76.361170000000001</v>
      </c>
      <c r="BO36">
        <v>74.147890000000004</v>
      </c>
      <c r="DL36">
        <v>19</v>
      </c>
      <c r="DM36">
        <v>19</v>
      </c>
    </row>
    <row r="37" spans="1:117" hidden="1" x14ac:dyDescent="0.25">
      <c r="A37" t="s">
        <v>62</v>
      </c>
      <c r="B37" t="s">
        <v>38</v>
      </c>
      <c r="C37" t="s">
        <v>61</v>
      </c>
      <c r="D37" t="s">
        <v>61</v>
      </c>
      <c r="E37" t="s">
        <v>38</v>
      </c>
      <c r="F37" t="s">
        <v>61</v>
      </c>
      <c r="G37" t="s">
        <v>61</v>
      </c>
      <c r="H37" t="s">
        <v>61</v>
      </c>
      <c r="I37" t="s">
        <v>208</v>
      </c>
      <c r="J37" s="22">
        <v>43670</v>
      </c>
      <c r="K37" s="28">
        <v>19</v>
      </c>
      <c r="L37" s="28">
        <v>19</v>
      </c>
      <c r="M37">
        <v>2</v>
      </c>
      <c r="N37">
        <v>2</v>
      </c>
      <c r="O37">
        <v>0</v>
      </c>
      <c r="P37">
        <v>0</v>
      </c>
      <c r="Q37">
        <v>1</v>
      </c>
      <c r="R37">
        <v>1</v>
      </c>
      <c r="S37" s="28">
        <v>1</v>
      </c>
      <c r="AR37">
        <v>68.5</v>
      </c>
      <c r="AS37">
        <v>66</v>
      </c>
      <c r="AT37">
        <v>64.5</v>
      </c>
      <c r="AU37">
        <v>64</v>
      </c>
      <c r="AV37">
        <v>63</v>
      </c>
      <c r="AW37">
        <v>61.5</v>
      </c>
      <c r="AX37">
        <v>61</v>
      </c>
      <c r="AY37">
        <v>63.5</v>
      </c>
      <c r="AZ37">
        <v>68.5</v>
      </c>
      <c r="BA37">
        <v>72</v>
      </c>
      <c r="BB37">
        <v>76</v>
      </c>
      <c r="BC37">
        <v>80.5</v>
      </c>
      <c r="BD37">
        <v>86</v>
      </c>
      <c r="BE37">
        <v>90</v>
      </c>
      <c r="BF37">
        <v>92.5</v>
      </c>
      <c r="BG37">
        <v>92.5</v>
      </c>
      <c r="BH37">
        <v>92</v>
      </c>
      <c r="BI37">
        <v>91</v>
      </c>
      <c r="BJ37">
        <v>90.5</v>
      </c>
      <c r="BK37">
        <v>85.5</v>
      </c>
      <c r="BL37">
        <v>79.5</v>
      </c>
      <c r="BM37">
        <v>75.5</v>
      </c>
      <c r="BN37">
        <v>74</v>
      </c>
      <c r="BO37">
        <v>71.5</v>
      </c>
      <c r="DL37">
        <v>19</v>
      </c>
      <c r="DM37">
        <v>19</v>
      </c>
    </row>
    <row r="38" spans="1:117" hidden="1" x14ac:dyDescent="0.25">
      <c r="A38" t="s">
        <v>62</v>
      </c>
      <c r="B38" t="s">
        <v>39</v>
      </c>
      <c r="C38" t="s">
        <v>39</v>
      </c>
      <c r="D38" t="s">
        <v>61</v>
      </c>
      <c r="E38" t="s">
        <v>61</v>
      </c>
      <c r="F38" t="s">
        <v>61</v>
      </c>
      <c r="G38" t="s">
        <v>61</v>
      </c>
      <c r="H38" t="s">
        <v>61</v>
      </c>
      <c r="I38" t="s">
        <v>208</v>
      </c>
      <c r="J38" s="22">
        <v>43670</v>
      </c>
      <c r="K38" s="28">
        <v>19</v>
      </c>
      <c r="L38" s="28">
        <v>19</v>
      </c>
      <c r="M38">
        <v>36</v>
      </c>
      <c r="N38">
        <v>36</v>
      </c>
      <c r="O38">
        <v>1</v>
      </c>
      <c r="P38">
        <v>0</v>
      </c>
      <c r="Q38">
        <v>0</v>
      </c>
      <c r="R38">
        <v>0</v>
      </c>
      <c r="S38" s="28">
        <v>0</v>
      </c>
      <c r="T38">
        <v>2148.86</v>
      </c>
      <c r="U38">
        <v>2107.9659999999999</v>
      </c>
      <c r="V38">
        <v>2113.0279999999998</v>
      </c>
      <c r="W38">
        <v>2126.0500000000002</v>
      </c>
      <c r="X38">
        <v>1920.3520000000001</v>
      </c>
      <c r="Y38">
        <v>2303.7130000000002</v>
      </c>
      <c r="Z38">
        <v>2865.4180000000001</v>
      </c>
      <c r="AA38">
        <v>3068.2449999999999</v>
      </c>
      <c r="AB38">
        <v>3347.768</v>
      </c>
      <c r="AC38">
        <v>3530.0659999999998</v>
      </c>
      <c r="AD38">
        <v>3802.268</v>
      </c>
      <c r="AE38">
        <v>4138.6450000000004</v>
      </c>
      <c r="AF38">
        <v>4408.5</v>
      </c>
      <c r="AG38">
        <v>4532.1390000000001</v>
      </c>
      <c r="AH38">
        <v>4794.3729999999996</v>
      </c>
      <c r="AI38">
        <v>4831.1109999999999</v>
      </c>
      <c r="AJ38">
        <v>5092.174</v>
      </c>
      <c r="AK38">
        <v>4857.2920000000004</v>
      </c>
      <c r="AL38">
        <v>3904.308</v>
      </c>
      <c r="AM38">
        <v>4656.009</v>
      </c>
      <c r="AN38">
        <v>4518.5870000000004</v>
      </c>
      <c r="AO38">
        <v>4000.5619999999999</v>
      </c>
      <c r="AP38">
        <v>2700.1410000000001</v>
      </c>
      <c r="AQ38">
        <v>2170.6860000000001</v>
      </c>
      <c r="AR38">
        <v>79.80556</v>
      </c>
      <c r="AS38">
        <v>76.625</v>
      </c>
      <c r="AT38">
        <v>75.402780000000007</v>
      </c>
      <c r="AU38">
        <v>74.18056</v>
      </c>
      <c r="AV38">
        <v>73.819450000000003</v>
      </c>
      <c r="AW38">
        <v>73.152780000000007</v>
      </c>
      <c r="AX38">
        <v>72.333330000000004</v>
      </c>
      <c r="AY38">
        <v>72.638890000000004</v>
      </c>
      <c r="AZ38">
        <v>74.305549999999997</v>
      </c>
      <c r="BA38">
        <v>78.152780000000007</v>
      </c>
      <c r="BB38">
        <v>82.097219999999993</v>
      </c>
      <c r="BC38">
        <v>85.291669999999996</v>
      </c>
      <c r="BD38">
        <v>88.972219999999993</v>
      </c>
      <c r="BE38">
        <v>92.777780000000007</v>
      </c>
      <c r="BF38">
        <v>95.458330000000004</v>
      </c>
      <c r="BG38">
        <v>97.277780000000007</v>
      </c>
      <c r="BH38">
        <v>98.5</v>
      </c>
      <c r="BI38">
        <v>99.125</v>
      </c>
      <c r="BJ38">
        <v>98.888890000000004</v>
      </c>
      <c r="BK38">
        <v>98.083330000000004</v>
      </c>
      <c r="BL38">
        <v>95.666669999999996</v>
      </c>
      <c r="BM38">
        <v>91.138890000000004</v>
      </c>
      <c r="BN38">
        <v>88</v>
      </c>
      <c r="BO38">
        <v>84.944450000000003</v>
      </c>
      <c r="BP38">
        <v>-30.471329999999998</v>
      </c>
      <c r="BQ38">
        <v>-90.078659999999999</v>
      </c>
      <c r="BR38">
        <v>-67.028090000000006</v>
      </c>
      <c r="BS38">
        <v>74.391469999999998</v>
      </c>
      <c r="BT38">
        <v>149.05000000000001</v>
      </c>
      <c r="BU38">
        <v>39.447299999999998</v>
      </c>
      <c r="BV38">
        <v>-146.6678</v>
      </c>
      <c r="BW38">
        <v>-35.321860000000001</v>
      </c>
      <c r="BX38">
        <v>4.8708929999999997</v>
      </c>
      <c r="BY38">
        <v>-34.70035</v>
      </c>
      <c r="BZ38">
        <v>113.35209999999999</v>
      </c>
      <c r="CA38">
        <v>113.3053</v>
      </c>
      <c r="CB38">
        <v>9.882733</v>
      </c>
      <c r="CC38">
        <v>87.853350000000006</v>
      </c>
      <c r="CD38">
        <v>60.701120000000003</v>
      </c>
      <c r="CE38">
        <v>91.269649999999999</v>
      </c>
      <c r="CF38">
        <v>8.3805689999999995</v>
      </c>
      <c r="CG38">
        <v>110.3061</v>
      </c>
      <c r="CH38">
        <v>1019.524</v>
      </c>
      <c r="CI38">
        <v>162.84739999999999</v>
      </c>
      <c r="CJ38">
        <v>-140.32419999999999</v>
      </c>
      <c r="CK38">
        <v>-44.776479999999999</v>
      </c>
      <c r="CL38">
        <v>21.773849999999999</v>
      </c>
      <c r="CM38">
        <v>16.014790000000001</v>
      </c>
      <c r="CN38">
        <v>4604.4960000000001</v>
      </c>
      <c r="CO38">
        <v>6944.2889999999998</v>
      </c>
      <c r="CP38">
        <v>5911.0069999999996</v>
      </c>
      <c r="CQ38">
        <v>3337.806</v>
      </c>
      <c r="CR38">
        <v>2230.2280000000001</v>
      </c>
      <c r="CS38">
        <v>1399.3520000000001</v>
      </c>
      <c r="CT38">
        <v>842.36500000000001</v>
      </c>
      <c r="CU38">
        <v>958.79859999999996</v>
      </c>
      <c r="CV38">
        <v>833.68740000000003</v>
      </c>
      <c r="CW38">
        <v>1394.8330000000001</v>
      </c>
      <c r="CX38">
        <v>1749.2090000000001</v>
      </c>
      <c r="CY38">
        <v>2119.2510000000002</v>
      </c>
      <c r="CZ38">
        <v>2228.0830000000001</v>
      </c>
      <c r="DA38">
        <v>2699.3829999999998</v>
      </c>
      <c r="DB38">
        <v>2829.0010000000002</v>
      </c>
      <c r="DC38">
        <v>3091.2379999999998</v>
      </c>
      <c r="DD38">
        <v>5922.36</v>
      </c>
      <c r="DE38">
        <v>10481.209999999999</v>
      </c>
      <c r="DF38">
        <v>18507.43</v>
      </c>
      <c r="DG38">
        <v>11823.29</v>
      </c>
      <c r="DH38">
        <v>17169.95</v>
      </c>
      <c r="DI38">
        <v>12373.99</v>
      </c>
      <c r="DJ38">
        <v>14239.19</v>
      </c>
      <c r="DK38">
        <v>13614.79</v>
      </c>
      <c r="DL38">
        <v>19</v>
      </c>
      <c r="DM38">
        <v>20</v>
      </c>
    </row>
    <row r="39" spans="1:117" hidden="1" x14ac:dyDescent="0.25">
      <c r="A39" t="s">
        <v>62</v>
      </c>
      <c r="B39" t="s">
        <v>34</v>
      </c>
      <c r="C39" t="s">
        <v>34</v>
      </c>
      <c r="D39" t="s">
        <v>61</v>
      </c>
      <c r="E39" t="s">
        <v>61</v>
      </c>
      <c r="F39" t="s">
        <v>61</v>
      </c>
      <c r="G39" t="s">
        <v>61</v>
      </c>
      <c r="H39" t="s">
        <v>61</v>
      </c>
      <c r="I39" t="s">
        <v>208</v>
      </c>
      <c r="J39" s="22">
        <v>43670</v>
      </c>
      <c r="K39" s="28">
        <v>19</v>
      </c>
      <c r="L39" s="28">
        <v>19</v>
      </c>
      <c r="M39">
        <v>43</v>
      </c>
      <c r="N39">
        <v>43</v>
      </c>
      <c r="O39">
        <v>1</v>
      </c>
      <c r="P39">
        <v>1</v>
      </c>
      <c r="Q39">
        <v>0</v>
      </c>
      <c r="R39">
        <v>0</v>
      </c>
      <c r="S39" s="28">
        <v>1</v>
      </c>
      <c r="AR39">
        <v>73.162790000000001</v>
      </c>
      <c r="AS39">
        <v>70.151160000000004</v>
      </c>
      <c r="AT39">
        <v>68.209299999999999</v>
      </c>
      <c r="AU39">
        <v>67.104650000000007</v>
      </c>
      <c r="AV39">
        <v>67.081400000000002</v>
      </c>
      <c r="AW39">
        <v>66.848839999999996</v>
      </c>
      <c r="AX39">
        <v>65.965119999999999</v>
      </c>
      <c r="AY39">
        <v>67.674419999999998</v>
      </c>
      <c r="AZ39">
        <v>72.767449999999997</v>
      </c>
      <c r="BA39">
        <v>78.186049999999994</v>
      </c>
      <c r="BB39">
        <v>83.127899999999997</v>
      </c>
      <c r="BC39">
        <v>86.476740000000007</v>
      </c>
      <c r="BD39">
        <v>88.604650000000007</v>
      </c>
      <c r="BE39">
        <v>92.058139999999995</v>
      </c>
      <c r="BF39">
        <v>94.162790000000001</v>
      </c>
      <c r="BG39">
        <v>95.267439999999993</v>
      </c>
      <c r="BH39">
        <v>96.023259999999993</v>
      </c>
      <c r="BI39">
        <v>96.279070000000004</v>
      </c>
      <c r="BJ39">
        <v>95.953490000000002</v>
      </c>
      <c r="BK39">
        <v>93.744190000000003</v>
      </c>
      <c r="BL39">
        <v>87.337209999999999</v>
      </c>
      <c r="BM39">
        <v>81.406970000000001</v>
      </c>
      <c r="BN39">
        <v>78.069770000000005</v>
      </c>
      <c r="BO39">
        <v>75.441860000000005</v>
      </c>
      <c r="DL39">
        <v>19</v>
      </c>
      <c r="DM39">
        <v>20</v>
      </c>
    </row>
    <row r="40" spans="1:117" hidden="1" x14ac:dyDescent="0.25">
      <c r="A40" t="s">
        <v>62</v>
      </c>
      <c r="B40" t="s">
        <v>35</v>
      </c>
      <c r="C40" t="s">
        <v>61</v>
      </c>
      <c r="D40" t="s">
        <v>61</v>
      </c>
      <c r="E40" t="s">
        <v>35</v>
      </c>
      <c r="F40" t="s">
        <v>61</v>
      </c>
      <c r="G40" t="s">
        <v>61</v>
      </c>
      <c r="H40" t="s">
        <v>61</v>
      </c>
      <c r="I40" t="s">
        <v>208</v>
      </c>
      <c r="J40" s="22">
        <v>43670</v>
      </c>
      <c r="K40" s="28">
        <v>19</v>
      </c>
      <c r="L40" s="28">
        <v>19</v>
      </c>
      <c r="M40">
        <v>7</v>
      </c>
      <c r="N40">
        <v>7</v>
      </c>
      <c r="O40">
        <v>1</v>
      </c>
      <c r="P40">
        <v>0</v>
      </c>
      <c r="Q40">
        <v>1</v>
      </c>
      <c r="R40">
        <v>0</v>
      </c>
      <c r="S40" s="28">
        <v>1</v>
      </c>
      <c r="AR40">
        <v>70.071430000000007</v>
      </c>
      <c r="AS40">
        <v>67.571430000000007</v>
      </c>
      <c r="AT40">
        <v>66.214280000000002</v>
      </c>
      <c r="AU40">
        <v>65.571430000000007</v>
      </c>
      <c r="AV40">
        <v>65.214290000000005</v>
      </c>
      <c r="AW40">
        <v>64.642859999999999</v>
      </c>
      <c r="AX40">
        <v>63.928570000000001</v>
      </c>
      <c r="AY40">
        <v>66</v>
      </c>
      <c r="AZ40">
        <v>69.785719999999998</v>
      </c>
      <c r="BA40">
        <v>73.642859999999999</v>
      </c>
      <c r="BB40">
        <v>78.428569999999993</v>
      </c>
      <c r="BC40">
        <v>82.785709999999995</v>
      </c>
      <c r="BD40">
        <v>86.571430000000007</v>
      </c>
      <c r="BE40">
        <v>90.642859999999999</v>
      </c>
      <c r="BF40">
        <v>93.285719999999998</v>
      </c>
      <c r="BG40">
        <v>94.071430000000007</v>
      </c>
      <c r="BH40">
        <v>93</v>
      </c>
      <c r="BI40">
        <v>91.357140000000001</v>
      </c>
      <c r="BJ40">
        <v>90.357140000000001</v>
      </c>
      <c r="BK40">
        <v>88.285709999999995</v>
      </c>
      <c r="BL40">
        <v>83.571430000000007</v>
      </c>
      <c r="BM40">
        <v>79</v>
      </c>
      <c r="BN40">
        <v>76.428569999999993</v>
      </c>
      <c r="BO40">
        <v>73.928569999999993</v>
      </c>
      <c r="DL40">
        <v>19</v>
      </c>
      <c r="DM40">
        <v>20</v>
      </c>
    </row>
    <row r="41" spans="1:117" hidden="1" x14ac:dyDescent="0.25">
      <c r="A41" t="s">
        <v>62</v>
      </c>
      <c r="B41" t="s">
        <v>33</v>
      </c>
      <c r="C41" t="s">
        <v>61</v>
      </c>
      <c r="D41" t="s">
        <v>61</v>
      </c>
      <c r="E41" t="s">
        <v>33</v>
      </c>
      <c r="F41" t="s">
        <v>61</v>
      </c>
      <c r="G41" t="s">
        <v>61</v>
      </c>
      <c r="H41" t="s">
        <v>61</v>
      </c>
      <c r="I41" t="s">
        <v>208</v>
      </c>
      <c r="J41" s="22">
        <v>43670</v>
      </c>
      <c r="K41" s="28">
        <v>19</v>
      </c>
      <c r="L41" s="28">
        <v>19</v>
      </c>
      <c r="M41">
        <v>452</v>
      </c>
      <c r="N41">
        <v>451</v>
      </c>
      <c r="O41">
        <v>1</v>
      </c>
      <c r="P41">
        <v>0</v>
      </c>
      <c r="Q41">
        <v>0</v>
      </c>
      <c r="R41">
        <v>0</v>
      </c>
      <c r="S41" s="28">
        <v>0</v>
      </c>
      <c r="T41">
        <v>28384.99</v>
      </c>
      <c r="U41">
        <v>27490.55</v>
      </c>
      <c r="V41">
        <v>27202.84</v>
      </c>
      <c r="W41">
        <v>27560.41</v>
      </c>
      <c r="X41">
        <v>28764.86</v>
      </c>
      <c r="Y41">
        <v>30773.39</v>
      </c>
      <c r="Z41">
        <v>35172.080000000002</v>
      </c>
      <c r="AA41">
        <v>35943.46</v>
      </c>
      <c r="AB41">
        <v>39886.959999999999</v>
      </c>
      <c r="AC41">
        <v>42381.29</v>
      </c>
      <c r="AD41">
        <v>46410.99</v>
      </c>
      <c r="AE41">
        <v>49701.8</v>
      </c>
      <c r="AF41">
        <v>52602.5</v>
      </c>
      <c r="AG41">
        <v>55272.32</v>
      </c>
      <c r="AH41">
        <v>57179.53</v>
      </c>
      <c r="AI41">
        <v>58503.31</v>
      </c>
      <c r="AJ41">
        <v>59969.07</v>
      </c>
      <c r="AK41">
        <v>61801.67</v>
      </c>
      <c r="AL41">
        <v>53528.19</v>
      </c>
      <c r="AM41">
        <v>62495.93</v>
      </c>
      <c r="AN41">
        <v>59782.53</v>
      </c>
      <c r="AO41">
        <v>51545.54</v>
      </c>
      <c r="AP41">
        <v>39800.92</v>
      </c>
      <c r="AQ41">
        <v>33115.31</v>
      </c>
      <c r="AR41">
        <v>70.886889999999994</v>
      </c>
      <c r="AS41">
        <v>68.310419999999993</v>
      </c>
      <c r="AT41">
        <v>66.760530000000003</v>
      </c>
      <c r="AU41">
        <v>65.528819999999996</v>
      </c>
      <c r="AV41">
        <v>65.152990000000003</v>
      </c>
      <c r="AW41">
        <v>64.267169999999993</v>
      </c>
      <c r="AX41">
        <v>63.646320000000003</v>
      </c>
      <c r="AY41">
        <v>65.147450000000006</v>
      </c>
      <c r="AZ41">
        <v>69.26276</v>
      </c>
      <c r="BA41">
        <v>74.007769999999994</v>
      </c>
      <c r="BB41">
        <v>78.580910000000003</v>
      </c>
      <c r="BC41">
        <v>82.548770000000005</v>
      </c>
      <c r="BD41">
        <v>86.35257</v>
      </c>
      <c r="BE41">
        <v>89.890249999999995</v>
      </c>
      <c r="BF41">
        <v>91.939009999999996</v>
      </c>
      <c r="BG41">
        <v>93.105320000000006</v>
      </c>
      <c r="BH41">
        <v>93.27937</v>
      </c>
      <c r="BI41">
        <v>92.720600000000005</v>
      </c>
      <c r="BJ41">
        <v>91.569800000000001</v>
      </c>
      <c r="BK41">
        <v>89.032110000000003</v>
      </c>
      <c r="BL41">
        <v>84.270430000000005</v>
      </c>
      <c r="BM41">
        <v>79.645169999999993</v>
      </c>
      <c r="BN41">
        <v>76.615229999999997</v>
      </c>
      <c r="BO41">
        <v>74.284869999999998</v>
      </c>
      <c r="BP41">
        <v>-411.44009999999997</v>
      </c>
      <c r="BQ41">
        <v>-282.44589999999999</v>
      </c>
      <c r="BR41">
        <v>-370.60079999999999</v>
      </c>
      <c r="BS41">
        <v>-242.81659999999999</v>
      </c>
      <c r="BT41">
        <v>-110.2146</v>
      </c>
      <c r="BU41">
        <v>-23.723939999999999</v>
      </c>
      <c r="BV41">
        <v>-131.76349999999999</v>
      </c>
      <c r="BW41">
        <v>67.898579999999995</v>
      </c>
      <c r="BX41">
        <v>74.055589999999995</v>
      </c>
      <c r="BY41">
        <v>50.602890000000002</v>
      </c>
      <c r="BZ41">
        <v>416.86160000000001</v>
      </c>
      <c r="CA41">
        <v>239.29429999999999</v>
      </c>
      <c r="CB41">
        <v>278.25229999999999</v>
      </c>
      <c r="CC41">
        <v>130.8768</v>
      </c>
      <c r="CD41">
        <v>206.04669999999999</v>
      </c>
      <c r="CE41">
        <v>-74.034440000000004</v>
      </c>
      <c r="CF41">
        <v>-757.04970000000003</v>
      </c>
      <c r="CG41">
        <v>-772.68380000000002</v>
      </c>
      <c r="CH41">
        <v>8941.7620000000006</v>
      </c>
      <c r="CI41">
        <v>-616.1934</v>
      </c>
      <c r="CJ41">
        <v>-962.41099999999994</v>
      </c>
      <c r="CK41">
        <v>-526.87670000000003</v>
      </c>
      <c r="CL41">
        <v>-340.85629999999998</v>
      </c>
      <c r="CM41">
        <v>-767.16380000000004</v>
      </c>
      <c r="CN41">
        <v>9741.4449999999997</v>
      </c>
      <c r="CO41">
        <v>8827.7199999999993</v>
      </c>
      <c r="CP41">
        <v>8375.0910000000003</v>
      </c>
      <c r="CQ41">
        <v>7577.3289999999997</v>
      </c>
      <c r="CR41">
        <v>9916.0959999999995</v>
      </c>
      <c r="CS41">
        <v>6815.4579999999996</v>
      </c>
      <c r="CT41">
        <v>7237.4889999999996</v>
      </c>
      <c r="CU41">
        <v>7904.125</v>
      </c>
      <c r="CV41">
        <v>9746.7909999999993</v>
      </c>
      <c r="CW41">
        <v>12627.3</v>
      </c>
      <c r="CX41">
        <v>19915.47</v>
      </c>
      <c r="CY41">
        <v>19319.41</v>
      </c>
      <c r="CZ41">
        <v>21934.26</v>
      </c>
      <c r="DA41">
        <v>22233.48</v>
      </c>
      <c r="DB41">
        <v>23879.74</v>
      </c>
      <c r="DC41">
        <v>24705.4</v>
      </c>
      <c r="DD41">
        <v>25668.27</v>
      </c>
      <c r="DE41">
        <v>20204.54</v>
      </c>
      <c r="DF41">
        <v>25878.31</v>
      </c>
      <c r="DG41">
        <v>20889.669999999998</v>
      </c>
      <c r="DH41">
        <v>20031.009999999998</v>
      </c>
      <c r="DI41">
        <v>17811.27</v>
      </c>
      <c r="DJ41">
        <v>14694.32</v>
      </c>
      <c r="DK41">
        <v>17133.240000000002</v>
      </c>
      <c r="DL41">
        <v>19</v>
      </c>
      <c r="DM41">
        <v>20</v>
      </c>
    </row>
    <row r="42" spans="1:117" hidden="1" x14ac:dyDescent="0.25">
      <c r="A42" t="s">
        <v>62</v>
      </c>
      <c r="B42" t="s">
        <v>104</v>
      </c>
      <c r="C42" t="s">
        <v>104</v>
      </c>
      <c r="D42" t="s">
        <v>61</v>
      </c>
      <c r="E42" t="s">
        <v>61</v>
      </c>
      <c r="F42" t="s">
        <v>61</v>
      </c>
      <c r="G42" t="s">
        <v>61</v>
      </c>
      <c r="H42" t="s">
        <v>61</v>
      </c>
      <c r="I42" t="s">
        <v>208</v>
      </c>
      <c r="J42" s="22">
        <v>43670</v>
      </c>
      <c r="K42" s="28">
        <v>19</v>
      </c>
      <c r="L42" s="28">
        <v>19</v>
      </c>
      <c r="M42">
        <v>61</v>
      </c>
      <c r="N42">
        <v>61</v>
      </c>
      <c r="O42">
        <v>1</v>
      </c>
      <c r="P42">
        <v>1</v>
      </c>
      <c r="Q42">
        <v>0</v>
      </c>
      <c r="R42">
        <v>0</v>
      </c>
      <c r="S42" s="28">
        <v>1</v>
      </c>
      <c r="AR42">
        <v>66.450819999999993</v>
      </c>
      <c r="AS42">
        <v>63.524590000000003</v>
      </c>
      <c r="AT42">
        <v>61.836069999999999</v>
      </c>
      <c r="AU42">
        <v>60.303280000000001</v>
      </c>
      <c r="AV42">
        <v>59.614750000000001</v>
      </c>
      <c r="AW42">
        <v>58.23771</v>
      </c>
      <c r="AX42">
        <v>57.852460000000001</v>
      </c>
      <c r="AY42">
        <v>59.057380000000002</v>
      </c>
      <c r="AZ42">
        <v>63.885249999999999</v>
      </c>
      <c r="BA42">
        <v>70.327870000000004</v>
      </c>
      <c r="BB42">
        <v>75.557370000000006</v>
      </c>
      <c r="BC42">
        <v>80.778689999999997</v>
      </c>
      <c r="BD42">
        <v>85.950819999999993</v>
      </c>
      <c r="BE42">
        <v>91.147540000000006</v>
      </c>
      <c r="BF42">
        <v>94.122950000000003</v>
      </c>
      <c r="BG42">
        <v>96.024590000000003</v>
      </c>
      <c r="BH42">
        <v>96.385249999999999</v>
      </c>
      <c r="BI42">
        <v>96</v>
      </c>
      <c r="BJ42">
        <v>95.057379999999995</v>
      </c>
      <c r="BK42">
        <v>91.262289999999993</v>
      </c>
      <c r="BL42">
        <v>85.459010000000006</v>
      </c>
      <c r="BM42">
        <v>78.024590000000003</v>
      </c>
      <c r="BN42">
        <v>72.877049999999997</v>
      </c>
      <c r="BO42">
        <v>70.352459999999994</v>
      </c>
      <c r="DL42">
        <v>19</v>
      </c>
      <c r="DM42">
        <v>20</v>
      </c>
    </row>
    <row r="43" spans="1:117" hidden="1" x14ac:dyDescent="0.25">
      <c r="A43" t="s">
        <v>62</v>
      </c>
      <c r="B43" t="s">
        <v>102</v>
      </c>
      <c r="C43" t="s">
        <v>61</v>
      </c>
      <c r="D43" t="s">
        <v>61</v>
      </c>
      <c r="E43" t="s">
        <v>61</v>
      </c>
      <c r="F43" t="s">
        <v>61</v>
      </c>
      <c r="G43" t="s">
        <v>61</v>
      </c>
      <c r="H43" t="s">
        <v>102</v>
      </c>
      <c r="I43" t="s">
        <v>208</v>
      </c>
      <c r="J43" s="22">
        <v>43670</v>
      </c>
      <c r="K43" s="28">
        <v>19</v>
      </c>
      <c r="L43" s="28">
        <v>19</v>
      </c>
      <c r="M43">
        <v>214</v>
      </c>
      <c r="N43">
        <v>214</v>
      </c>
      <c r="O43">
        <v>1</v>
      </c>
      <c r="P43">
        <v>0</v>
      </c>
      <c r="Q43">
        <v>0</v>
      </c>
      <c r="R43">
        <v>0</v>
      </c>
      <c r="S43" s="28">
        <v>0</v>
      </c>
      <c r="T43">
        <v>68017.48</v>
      </c>
      <c r="U43">
        <v>66461.070000000007</v>
      </c>
      <c r="V43">
        <v>65626.55</v>
      </c>
      <c r="W43">
        <v>65387.95</v>
      </c>
      <c r="X43">
        <v>65010.82</v>
      </c>
      <c r="Y43">
        <v>67694.039999999994</v>
      </c>
      <c r="Z43">
        <v>75243.3</v>
      </c>
      <c r="AA43">
        <v>77277.16</v>
      </c>
      <c r="AB43">
        <v>83280.61</v>
      </c>
      <c r="AC43">
        <v>89217.84</v>
      </c>
      <c r="AD43">
        <v>97373.19</v>
      </c>
      <c r="AE43">
        <v>100212.6</v>
      </c>
      <c r="AF43">
        <v>101968.6</v>
      </c>
      <c r="AG43">
        <v>104327.6</v>
      </c>
      <c r="AH43">
        <v>106531.9</v>
      </c>
      <c r="AI43">
        <v>107916.9</v>
      </c>
      <c r="AJ43">
        <v>108680.9</v>
      </c>
      <c r="AK43">
        <v>105900.8</v>
      </c>
      <c r="AL43">
        <v>91372.9</v>
      </c>
      <c r="AM43">
        <v>101282</v>
      </c>
      <c r="AN43">
        <v>99235.35</v>
      </c>
      <c r="AO43">
        <v>92256.57</v>
      </c>
      <c r="AP43">
        <v>83439.59</v>
      </c>
      <c r="AQ43">
        <v>77229.59</v>
      </c>
      <c r="AR43">
        <v>70.205420000000004</v>
      </c>
      <c r="AS43">
        <v>67.575720000000004</v>
      </c>
      <c r="AT43">
        <v>66.118170000000006</v>
      </c>
      <c r="AU43">
        <v>65.082819999999998</v>
      </c>
      <c r="AV43">
        <v>64.670069999999996</v>
      </c>
      <c r="AW43">
        <v>63.729030000000002</v>
      </c>
      <c r="AX43">
        <v>63.15117</v>
      </c>
      <c r="AY43">
        <v>64.707650000000001</v>
      </c>
      <c r="AZ43">
        <v>68.863309999999998</v>
      </c>
      <c r="BA43">
        <v>73.233649999999997</v>
      </c>
      <c r="BB43">
        <v>77.523780000000002</v>
      </c>
      <c r="BC43">
        <v>81.507270000000005</v>
      </c>
      <c r="BD43">
        <v>85.745450000000005</v>
      </c>
      <c r="BE43">
        <v>89.43647</v>
      </c>
      <c r="BF43">
        <v>91.514349999999993</v>
      </c>
      <c r="BG43">
        <v>92.559190000000001</v>
      </c>
      <c r="BH43">
        <v>92.74785</v>
      </c>
      <c r="BI43">
        <v>91.957650000000001</v>
      </c>
      <c r="BJ43">
        <v>90.868049999999997</v>
      </c>
      <c r="BK43">
        <v>88.002560000000003</v>
      </c>
      <c r="BL43">
        <v>83.073319999999995</v>
      </c>
      <c r="BM43">
        <v>78.556669999999997</v>
      </c>
      <c r="BN43">
        <v>75.806790000000007</v>
      </c>
      <c r="BO43">
        <v>73.596919999999997</v>
      </c>
      <c r="BP43">
        <v>-2996.9290000000001</v>
      </c>
      <c r="BQ43">
        <v>-2557.7289999999998</v>
      </c>
      <c r="BR43">
        <v>-2387.194</v>
      </c>
      <c r="BS43">
        <v>-1344.4770000000001</v>
      </c>
      <c r="BT43">
        <v>-991.74080000000004</v>
      </c>
      <c r="BU43">
        <v>-648.48180000000002</v>
      </c>
      <c r="BV43">
        <v>-300.04000000000002</v>
      </c>
      <c r="BW43">
        <v>309.49939999999998</v>
      </c>
      <c r="BX43">
        <v>596.01080000000002</v>
      </c>
      <c r="BY43">
        <v>729.6345</v>
      </c>
      <c r="BZ43">
        <v>610.25189999999998</v>
      </c>
      <c r="CA43">
        <v>368.31360000000001</v>
      </c>
      <c r="CB43">
        <v>678.73979999999995</v>
      </c>
      <c r="CC43">
        <v>463.92140000000001</v>
      </c>
      <c r="CD43">
        <v>118.3847</v>
      </c>
      <c r="CE43">
        <v>-1365.49</v>
      </c>
      <c r="CF43">
        <v>-2215.587</v>
      </c>
      <c r="CG43">
        <v>2932.683</v>
      </c>
      <c r="CH43">
        <v>17069.759999999998</v>
      </c>
      <c r="CI43">
        <v>3629.098</v>
      </c>
      <c r="CJ43">
        <v>-213.16900000000001</v>
      </c>
      <c r="CK43">
        <v>-433.01159999999999</v>
      </c>
      <c r="CL43">
        <v>18.354769999999998</v>
      </c>
      <c r="CM43">
        <v>-112.3113</v>
      </c>
      <c r="CN43">
        <v>1749066</v>
      </c>
      <c r="CO43">
        <v>1837275</v>
      </c>
      <c r="CP43">
        <v>1343723</v>
      </c>
      <c r="CQ43">
        <v>782683.1</v>
      </c>
      <c r="CR43">
        <v>365145</v>
      </c>
      <c r="CS43">
        <v>220545.4</v>
      </c>
      <c r="CT43">
        <v>163889</v>
      </c>
      <c r="CU43">
        <v>159399.5</v>
      </c>
      <c r="CV43">
        <v>275620.3</v>
      </c>
      <c r="CW43">
        <v>397235.20000000001</v>
      </c>
      <c r="CX43">
        <v>1334958</v>
      </c>
      <c r="CY43">
        <v>1526429</v>
      </c>
      <c r="CZ43">
        <v>1222004</v>
      </c>
      <c r="DA43">
        <v>1085528</v>
      </c>
      <c r="DB43">
        <v>805070.4</v>
      </c>
      <c r="DC43">
        <v>1900985</v>
      </c>
      <c r="DD43">
        <v>1998660</v>
      </c>
      <c r="DE43">
        <v>1716982</v>
      </c>
      <c r="DF43">
        <v>1117474</v>
      </c>
      <c r="DG43">
        <v>544791.1</v>
      </c>
      <c r="DH43">
        <v>973680</v>
      </c>
      <c r="DI43">
        <v>1485225</v>
      </c>
      <c r="DJ43">
        <v>148219.1</v>
      </c>
      <c r="DK43">
        <v>966117.2</v>
      </c>
      <c r="DL43">
        <v>19</v>
      </c>
      <c r="DM43">
        <v>19</v>
      </c>
    </row>
    <row r="44" spans="1:117" hidden="1" x14ac:dyDescent="0.25">
      <c r="A44" t="s">
        <v>62</v>
      </c>
      <c r="B44" t="s">
        <v>29</v>
      </c>
      <c r="C44" t="s">
        <v>29</v>
      </c>
      <c r="D44" t="s">
        <v>61</v>
      </c>
      <c r="E44" t="s">
        <v>61</v>
      </c>
      <c r="F44" t="s">
        <v>61</v>
      </c>
      <c r="G44" t="s">
        <v>61</v>
      </c>
      <c r="H44" t="s">
        <v>61</v>
      </c>
      <c r="I44" t="s">
        <v>208</v>
      </c>
      <c r="J44" s="22">
        <v>43670</v>
      </c>
      <c r="K44" s="28">
        <v>19</v>
      </c>
      <c r="L44" s="28">
        <v>19</v>
      </c>
      <c r="M44">
        <v>35</v>
      </c>
      <c r="N44">
        <v>35</v>
      </c>
      <c r="O44">
        <v>1</v>
      </c>
      <c r="P44">
        <v>0</v>
      </c>
      <c r="Q44">
        <v>0</v>
      </c>
      <c r="R44">
        <v>0</v>
      </c>
      <c r="S44" s="28">
        <v>0</v>
      </c>
      <c r="T44">
        <v>2130.7429999999999</v>
      </c>
      <c r="U44">
        <v>2005.259</v>
      </c>
      <c r="V44">
        <v>1999.4570000000001</v>
      </c>
      <c r="W44">
        <v>2105.739</v>
      </c>
      <c r="X44">
        <v>2346.89</v>
      </c>
      <c r="Y44">
        <v>2543.1669999999999</v>
      </c>
      <c r="Z44">
        <v>2941.7089999999998</v>
      </c>
      <c r="AA44">
        <v>3166.7179999999998</v>
      </c>
      <c r="AB44">
        <v>3489.509</v>
      </c>
      <c r="AC44">
        <v>3715.0720000000001</v>
      </c>
      <c r="AD44">
        <v>3891.8710000000001</v>
      </c>
      <c r="AE44">
        <v>4161.2330000000002</v>
      </c>
      <c r="AF44">
        <v>4453.8990000000003</v>
      </c>
      <c r="AG44">
        <v>4742.8339999999998</v>
      </c>
      <c r="AH44">
        <v>5049.1009999999997</v>
      </c>
      <c r="AI44">
        <v>5083.0240000000003</v>
      </c>
      <c r="AJ44">
        <v>4759.6689999999999</v>
      </c>
      <c r="AK44">
        <v>5092.5010000000002</v>
      </c>
      <c r="AL44">
        <v>4108.3860000000004</v>
      </c>
      <c r="AM44">
        <v>5157.6260000000002</v>
      </c>
      <c r="AN44">
        <v>5265.4290000000001</v>
      </c>
      <c r="AO44">
        <v>4737.759</v>
      </c>
      <c r="AP44">
        <v>3290.578</v>
      </c>
      <c r="AQ44">
        <v>2594.3420000000001</v>
      </c>
      <c r="AR44">
        <v>84.742850000000004</v>
      </c>
      <c r="AS44">
        <v>82.657139999999998</v>
      </c>
      <c r="AT44">
        <v>80.985709999999997</v>
      </c>
      <c r="AU44">
        <v>79.157139999999998</v>
      </c>
      <c r="AV44">
        <v>77.157139999999998</v>
      </c>
      <c r="AW44">
        <v>76.242850000000004</v>
      </c>
      <c r="AX44">
        <v>75.742850000000004</v>
      </c>
      <c r="AY44">
        <v>77.685720000000003</v>
      </c>
      <c r="AZ44">
        <v>79.957139999999995</v>
      </c>
      <c r="BA44">
        <v>83.371430000000004</v>
      </c>
      <c r="BB44">
        <v>87.3</v>
      </c>
      <c r="BC44">
        <v>90.071430000000007</v>
      </c>
      <c r="BD44">
        <v>94.257140000000007</v>
      </c>
      <c r="BE44">
        <v>97.68571</v>
      </c>
      <c r="BF44">
        <v>100.44289999999999</v>
      </c>
      <c r="BG44">
        <v>100.5286</v>
      </c>
      <c r="BH44">
        <v>99.928569999999993</v>
      </c>
      <c r="BI44">
        <v>100.7286</v>
      </c>
      <c r="BJ44">
        <v>100.62860000000001</v>
      </c>
      <c r="BK44">
        <v>98.957139999999995</v>
      </c>
      <c r="BL44">
        <v>95.271429999999995</v>
      </c>
      <c r="BM44">
        <v>93.014279999999999</v>
      </c>
      <c r="BN44">
        <v>90.671430000000001</v>
      </c>
      <c r="BO44">
        <v>88.914289999999994</v>
      </c>
      <c r="BP44">
        <v>-26.460170000000002</v>
      </c>
      <c r="BQ44">
        <v>23.492280000000001</v>
      </c>
      <c r="BR44">
        <v>6.2094630000000004</v>
      </c>
      <c r="BS44">
        <v>-6.3166580000000003</v>
      </c>
      <c r="BT44">
        <v>45.628239999999998</v>
      </c>
      <c r="BU44">
        <v>32.535339999999998</v>
      </c>
      <c r="BV44">
        <v>-8.1243770000000008</v>
      </c>
      <c r="BW44">
        <v>-31.478829999999999</v>
      </c>
      <c r="BX44">
        <v>-30.153279999999999</v>
      </c>
      <c r="BY44">
        <v>-1.3169979999999999</v>
      </c>
      <c r="BZ44">
        <v>57.975580000000001</v>
      </c>
      <c r="CA44">
        <v>33.677950000000003</v>
      </c>
      <c r="CB44">
        <v>56.816279999999999</v>
      </c>
      <c r="CC44">
        <v>119.8207</v>
      </c>
      <c r="CD44">
        <v>30.76698</v>
      </c>
      <c r="CE44">
        <v>-2.973382</v>
      </c>
      <c r="CF44">
        <v>173.77869999999999</v>
      </c>
      <c r="CG44">
        <v>-20.294460000000001</v>
      </c>
      <c r="CH44">
        <v>964.83960000000002</v>
      </c>
      <c r="CI44">
        <v>-131.2243</v>
      </c>
      <c r="CJ44">
        <v>-158.50360000000001</v>
      </c>
      <c r="CK44">
        <v>-109.85769999999999</v>
      </c>
      <c r="CL44">
        <v>4.662013</v>
      </c>
      <c r="CM44">
        <v>-30.231079999999999</v>
      </c>
      <c r="CN44">
        <v>1004.947</v>
      </c>
      <c r="CO44">
        <v>761.83159999999998</v>
      </c>
      <c r="CP44">
        <v>853.41899999999998</v>
      </c>
      <c r="CQ44">
        <v>957.79549999999995</v>
      </c>
      <c r="CR44">
        <v>1249.23</v>
      </c>
      <c r="CS44">
        <v>1045.925</v>
      </c>
      <c r="CT44">
        <v>641.22349999999994</v>
      </c>
      <c r="CU44">
        <v>806.52509999999995</v>
      </c>
      <c r="CV44">
        <v>814.64520000000005</v>
      </c>
      <c r="CW44">
        <v>1615.855</v>
      </c>
      <c r="CX44">
        <v>1434.9349999999999</v>
      </c>
      <c r="CY44">
        <v>1530.3409999999999</v>
      </c>
      <c r="CZ44">
        <v>1570.0940000000001</v>
      </c>
      <c r="DA44">
        <v>3503.308</v>
      </c>
      <c r="DB44">
        <v>3818.0749999999998</v>
      </c>
      <c r="DC44">
        <v>4253.1940000000004</v>
      </c>
      <c r="DD44">
        <v>2452.8879999999999</v>
      </c>
      <c r="DE44">
        <v>1237.172</v>
      </c>
      <c r="DF44">
        <v>1608.6679999999999</v>
      </c>
      <c r="DG44">
        <v>1463.675</v>
      </c>
      <c r="DH44">
        <v>2121.7289999999998</v>
      </c>
      <c r="DI44">
        <v>1514.37</v>
      </c>
      <c r="DJ44">
        <v>1060.83</v>
      </c>
      <c r="DK44">
        <v>1986.327</v>
      </c>
      <c r="DL44">
        <v>19</v>
      </c>
      <c r="DM44">
        <v>20</v>
      </c>
    </row>
    <row r="45" spans="1:117" hidden="1" x14ac:dyDescent="0.25">
      <c r="A45" t="s">
        <v>62</v>
      </c>
      <c r="B45" t="s">
        <v>101</v>
      </c>
      <c r="C45" t="s">
        <v>61</v>
      </c>
      <c r="D45" t="s">
        <v>61</v>
      </c>
      <c r="E45" t="s">
        <v>61</v>
      </c>
      <c r="F45" t="s">
        <v>61</v>
      </c>
      <c r="G45" t="s">
        <v>61</v>
      </c>
      <c r="H45" t="s">
        <v>101</v>
      </c>
      <c r="I45" t="s">
        <v>208</v>
      </c>
      <c r="J45" s="22">
        <v>43670</v>
      </c>
      <c r="K45" s="28">
        <v>19</v>
      </c>
      <c r="L45" s="28">
        <v>19</v>
      </c>
      <c r="M45">
        <v>363</v>
      </c>
      <c r="N45">
        <v>361</v>
      </c>
      <c r="O45">
        <v>1</v>
      </c>
      <c r="P45">
        <v>0</v>
      </c>
      <c r="Q45">
        <v>0</v>
      </c>
      <c r="R45">
        <v>0</v>
      </c>
      <c r="S45" s="28">
        <v>0</v>
      </c>
      <c r="T45">
        <v>7035.3850000000002</v>
      </c>
      <c r="U45">
        <v>6803.1570000000002</v>
      </c>
      <c r="V45">
        <v>6880.8540000000003</v>
      </c>
      <c r="W45">
        <v>6999.41</v>
      </c>
      <c r="X45">
        <v>7447.3909999999996</v>
      </c>
      <c r="Y45">
        <v>8092.6220000000003</v>
      </c>
      <c r="Z45">
        <v>9225.2870000000003</v>
      </c>
      <c r="AA45">
        <v>10876.37</v>
      </c>
      <c r="AB45">
        <v>13087.72</v>
      </c>
      <c r="AC45">
        <v>16253.78</v>
      </c>
      <c r="AD45">
        <v>18157.939999999999</v>
      </c>
      <c r="AE45">
        <v>19514.57</v>
      </c>
      <c r="AF45">
        <v>20720.240000000002</v>
      </c>
      <c r="AG45">
        <v>21717.29</v>
      </c>
      <c r="AH45">
        <v>22293.07</v>
      </c>
      <c r="AI45">
        <v>22437.599999999999</v>
      </c>
      <c r="AJ45">
        <v>22056.43</v>
      </c>
      <c r="AK45">
        <v>22021</v>
      </c>
      <c r="AL45">
        <v>17154.37</v>
      </c>
      <c r="AM45">
        <v>20393.38</v>
      </c>
      <c r="AN45">
        <v>19834.62</v>
      </c>
      <c r="AO45">
        <v>14918.37</v>
      </c>
      <c r="AP45">
        <v>9115.11</v>
      </c>
      <c r="AQ45">
        <v>7498.0469999999996</v>
      </c>
      <c r="AR45">
        <v>70.863640000000004</v>
      </c>
      <c r="AS45">
        <v>68.329080000000005</v>
      </c>
      <c r="AT45">
        <v>66.74718</v>
      </c>
      <c r="AU45">
        <v>65.572180000000003</v>
      </c>
      <c r="AV45">
        <v>65.126300000000001</v>
      </c>
      <c r="AW45">
        <v>64.234570000000005</v>
      </c>
      <c r="AX45">
        <v>63.590139999999998</v>
      </c>
      <c r="AY45">
        <v>65.160960000000003</v>
      </c>
      <c r="AZ45">
        <v>69.338809999999995</v>
      </c>
      <c r="BA45">
        <v>74.045730000000006</v>
      </c>
      <c r="BB45">
        <v>78.744060000000005</v>
      </c>
      <c r="BC45">
        <v>82.692689999999999</v>
      </c>
      <c r="BD45">
        <v>86.352789999999999</v>
      </c>
      <c r="BE45">
        <v>89.876289999999997</v>
      </c>
      <c r="BF45">
        <v>92.026160000000004</v>
      </c>
      <c r="BG45">
        <v>93.058199999999999</v>
      </c>
      <c r="BH45">
        <v>93.106979999999993</v>
      </c>
      <c r="BI45">
        <v>92.554159999999996</v>
      </c>
      <c r="BJ45">
        <v>91.448549999999997</v>
      </c>
      <c r="BK45">
        <v>88.751239999999996</v>
      </c>
      <c r="BL45">
        <v>83.971860000000007</v>
      </c>
      <c r="BM45">
        <v>79.413480000000007</v>
      </c>
      <c r="BN45">
        <v>76.496780000000001</v>
      </c>
      <c r="BO45">
        <v>74.209339999999997</v>
      </c>
      <c r="BP45">
        <v>72.089020000000005</v>
      </c>
      <c r="BQ45">
        <v>90.691670000000002</v>
      </c>
      <c r="BR45">
        <v>49.707360000000001</v>
      </c>
      <c r="BS45">
        <v>42.353000000000002</v>
      </c>
      <c r="BT45">
        <v>-8.5706059999999997</v>
      </c>
      <c r="BU45">
        <v>46.331310000000002</v>
      </c>
      <c r="BV45">
        <v>-70.757260000000002</v>
      </c>
      <c r="BW45">
        <v>27.10575</v>
      </c>
      <c r="BX45">
        <v>28.23085</v>
      </c>
      <c r="BY45">
        <v>18.651579999999999</v>
      </c>
      <c r="BZ45">
        <v>109.6808</v>
      </c>
      <c r="CA45">
        <v>113.22629999999999</v>
      </c>
      <c r="CB45">
        <v>92.869540000000001</v>
      </c>
      <c r="CC45">
        <v>70.99306</v>
      </c>
      <c r="CD45">
        <v>124.7684</v>
      </c>
      <c r="CE45">
        <v>121.2189</v>
      </c>
      <c r="CF45">
        <v>208.15190000000001</v>
      </c>
      <c r="CG45">
        <v>80.815380000000005</v>
      </c>
      <c r="CH45">
        <v>4415.3819999999996</v>
      </c>
      <c r="CI45">
        <v>256.98489999999998</v>
      </c>
      <c r="CJ45">
        <v>-414.02859999999998</v>
      </c>
      <c r="CK45">
        <v>-138.66040000000001</v>
      </c>
      <c r="CL45">
        <v>142.0325</v>
      </c>
      <c r="CM45">
        <v>52.999740000000003</v>
      </c>
      <c r="CN45">
        <v>2303.663</v>
      </c>
      <c r="CO45">
        <v>1538.991</v>
      </c>
      <c r="CP45">
        <v>1641.973</v>
      </c>
      <c r="CQ45">
        <v>1932.4459999999999</v>
      </c>
      <c r="CR45">
        <v>1944.4490000000001</v>
      </c>
      <c r="CS45">
        <v>2001.4490000000001</v>
      </c>
      <c r="CT45">
        <v>1772.7170000000001</v>
      </c>
      <c r="CU45">
        <v>1586.6890000000001</v>
      </c>
      <c r="CV45">
        <v>2213.2049999999999</v>
      </c>
      <c r="CW45">
        <v>2954.8380000000002</v>
      </c>
      <c r="CX45">
        <v>5236.8389999999999</v>
      </c>
      <c r="CY45">
        <v>4875.2749999999996</v>
      </c>
      <c r="CZ45">
        <v>4626.8419999999996</v>
      </c>
      <c r="DA45">
        <v>4608.0569999999998</v>
      </c>
      <c r="DB45">
        <v>4761.4889999999996</v>
      </c>
      <c r="DC45">
        <v>5446.8270000000002</v>
      </c>
      <c r="DD45">
        <v>8166.6840000000002</v>
      </c>
      <c r="DE45">
        <v>6917.1729999999998</v>
      </c>
      <c r="DF45">
        <v>15413.05</v>
      </c>
      <c r="DG45">
        <v>8118.0829999999996</v>
      </c>
      <c r="DH45">
        <v>8075.4610000000002</v>
      </c>
      <c r="DI45">
        <v>5137.6149999999998</v>
      </c>
      <c r="DJ45">
        <v>4210.0969999999998</v>
      </c>
      <c r="DK45">
        <v>3670.1790000000001</v>
      </c>
      <c r="DL45">
        <v>19</v>
      </c>
      <c r="DM45">
        <v>20</v>
      </c>
    </row>
    <row r="46" spans="1:117" hidden="1" x14ac:dyDescent="0.25">
      <c r="A46" t="s">
        <v>62</v>
      </c>
      <c r="B46" t="s">
        <v>32</v>
      </c>
      <c r="C46" t="s">
        <v>32</v>
      </c>
      <c r="D46" t="s">
        <v>61</v>
      </c>
      <c r="E46" t="s">
        <v>61</v>
      </c>
      <c r="F46" t="s">
        <v>61</v>
      </c>
      <c r="G46" t="s">
        <v>61</v>
      </c>
      <c r="H46" t="s">
        <v>61</v>
      </c>
      <c r="I46" t="s">
        <v>208</v>
      </c>
      <c r="J46" s="22">
        <v>43670</v>
      </c>
      <c r="K46" s="28">
        <v>19</v>
      </c>
      <c r="L46" s="28">
        <v>19</v>
      </c>
      <c r="M46">
        <v>55</v>
      </c>
      <c r="N46">
        <v>55</v>
      </c>
      <c r="O46">
        <v>1</v>
      </c>
      <c r="P46">
        <v>1</v>
      </c>
      <c r="Q46">
        <v>0</v>
      </c>
      <c r="R46">
        <v>0</v>
      </c>
      <c r="S46" s="28">
        <v>1</v>
      </c>
      <c r="AR46">
        <v>77.202740000000006</v>
      </c>
      <c r="AS46">
        <v>74.702399999999997</v>
      </c>
      <c r="AT46">
        <v>72.240480000000005</v>
      </c>
      <c r="AU46">
        <v>71.055570000000003</v>
      </c>
      <c r="AV46">
        <v>70.074269999999999</v>
      </c>
      <c r="AW46">
        <v>69.028130000000004</v>
      </c>
      <c r="AX46">
        <v>68.185590000000005</v>
      </c>
      <c r="AY46">
        <v>69.741169999999997</v>
      </c>
      <c r="AZ46">
        <v>74.055229999999995</v>
      </c>
      <c r="BA46">
        <v>78.481129999999993</v>
      </c>
      <c r="BB46">
        <v>82.972040000000007</v>
      </c>
      <c r="BC46">
        <v>86.472040000000007</v>
      </c>
      <c r="BD46">
        <v>89.842359999999999</v>
      </c>
      <c r="BE46">
        <v>93.675820000000002</v>
      </c>
      <c r="BF46">
        <v>95.916809999999998</v>
      </c>
      <c r="BG46">
        <v>97.259169999999997</v>
      </c>
      <c r="BH46">
        <v>97.518180000000001</v>
      </c>
      <c r="BI46">
        <v>97.499480000000005</v>
      </c>
      <c r="BJ46">
        <v>97.073589999999996</v>
      </c>
      <c r="BK46">
        <v>95.018519999999995</v>
      </c>
      <c r="BL46">
        <v>90.306520000000006</v>
      </c>
      <c r="BM46">
        <v>85.954369999999997</v>
      </c>
      <c r="BN46">
        <v>82.796570000000003</v>
      </c>
      <c r="BO46">
        <v>79.972380000000001</v>
      </c>
      <c r="DL46">
        <v>19</v>
      </c>
      <c r="DM46">
        <v>20</v>
      </c>
    </row>
    <row r="47" spans="1:117" hidden="1" x14ac:dyDescent="0.25">
      <c r="A47" t="s">
        <v>62</v>
      </c>
      <c r="B47" t="s">
        <v>186</v>
      </c>
      <c r="C47" t="s">
        <v>61</v>
      </c>
      <c r="D47" t="s">
        <v>61</v>
      </c>
      <c r="E47" t="s">
        <v>186</v>
      </c>
      <c r="F47" t="s">
        <v>61</v>
      </c>
      <c r="G47" t="s">
        <v>61</v>
      </c>
      <c r="H47" t="s">
        <v>61</v>
      </c>
      <c r="I47" t="s">
        <v>208</v>
      </c>
      <c r="J47" s="22">
        <v>43670</v>
      </c>
      <c r="K47" s="28">
        <v>19</v>
      </c>
      <c r="L47" s="28">
        <v>19</v>
      </c>
      <c r="M47">
        <v>19</v>
      </c>
      <c r="N47">
        <v>19</v>
      </c>
      <c r="O47">
        <v>1</v>
      </c>
      <c r="P47">
        <v>0</v>
      </c>
      <c r="Q47">
        <v>0</v>
      </c>
      <c r="R47">
        <v>0</v>
      </c>
      <c r="S47" s="28">
        <v>0</v>
      </c>
      <c r="T47">
        <v>799.34500000000003</v>
      </c>
      <c r="U47">
        <v>804.26800000000003</v>
      </c>
      <c r="V47">
        <v>747.98450000000003</v>
      </c>
      <c r="W47">
        <v>714.94500000000005</v>
      </c>
      <c r="X47">
        <v>516.84199999999998</v>
      </c>
      <c r="Y47">
        <v>823.48</v>
      </c>
      <c r="Z47">
        <v>1065.6110000000001</v>
      </c>
      <c r="AA47">
        <v>1263.6880000000001</v>
      </c>
      <c r="AB47">
        <v>1576.1780000000001</v>
      </c>
      <c r="AC47">
        <v>1781.0609999999999</v>
      </c>
      <c r="AD47">
        <v>1879.855</v>
      </c>
      <c r="AE47">
        <v>1962.1410000000001</v>
      </c>
      <c r="AF47">
        <v>1991.51</v>
      </c>
      <c r="AG47">
        <v>2003.597</v>
      </c>
      <c r="AH47">
        <v>2063.6329999999998</v>
      </c>
      <c r="AI47">
        <v>1957.61</v>
      </c>
      <c r="AJ47">
        <v>1726.8810000000001</v>
      </c>
      <c r="AK47">
        <v>1400.2650000000001</v>
      </c>
      <c r="AL47">
        <v>1098.76</v>
      </c>
      <c r="AM47">
        <v>894.91</v>
      </c>
      <c r="AN47">
        <v>826.50300000000004</v>
      </c>
      <c r="AO47">
        <v>757.97</v>
      </c>
      <c r="AP47">
        <v>512.70799999999997</v>
      </c>
      <c r="AQ47">
        <v>507.45600000000002</v>
      </c>
      <c r="AR47">
        <v>71.526319999999998</v>
      </c>
      <c r="AS47">
        <v>69.052629999999994</v>
      </c>
      <c r="AT47">
        <v>67.078950000000006</v>
      </c>
      <c r="AU47">
        <v>65.763159999999999</v>
      </c>
      <c r="AV47">
        <v>65.105260000000001</v>
      </c>
      <c r="AW47">
        <v>64.157889999999995</v>
      </c>
      <c r="AX47">
        <v>63.473680000000002</v>
      </c>
      <c r="AY47">
        <v>65.078950000000006</v>
      </c>
      <c r="AZ47">
        <v>69.473680000000002</v>
      </c>
      <c r="BA47">
        <v>74.289469999999994</v>
      </c>
      <c r="BB47">
        <v>79.447370000000006</v>
      </c>
      <c r="BC47">
        <v>83.526319999999998</v>
      </c>
      <c r="BD47">
        <v>86.736840000000001</v>
      </c>
      <c r="BE47">
        <v>90.36842</v>
      </c>
      <c r="BF47">
        <v>92.815790000000007</v>
      </c>
      <c r="BG47">
        <v>93.394739999999999</v>
      </c>
      <c r="BH47">
        <v>93.052629999999994</v>
      </c>
      <c r="BI47">
        <v>93</v>
      </c>
      <c r="BJ47">
        <v>92</v>
      </c>
      <c r="BK47">
        <v>88.578950000000006</v>
      </c>
      <c r="BL47">
        <v>83.789469999999994</v>
      </c>
      <c r="BM47">
        <v>79.447370000000006</v>
      </c>
      <c r="BN47">
        <v>76.973680000000002</v>
      </c>
      <c r="BO47">
        <v>74.684209999999993</v>
      </c>
      <c r="BP47">
        <v>-111.1998</v>
      </c>
      <c r="BQ47">
        <v>-157.97309999999999</v>
      </c>
      <c r="BR47">
        <v>-110.6005</v>
      </c>
      <c r="BS47">
        <v>35.214230000000001</v>
      </c>
      <c r="BT47">
        <v>99.004400000000004</v>
      </c>
      <c r="BU47">
        <v>48.65175</v>
      </c>
      <c r="BV47">
        <v>-53.327219999999997</v>
      </c>
      <c r="BW47">
        <v>-7.6066060000000002</v>
      </c>
      <c r="BX47">
        <v>-35.576079999999997</v>
      </c>
      <c r="BY47">
        <v>-47.434229999999999</v>
      </c>
      <c r="BZ47">
        <v>25.839759999999998</v>
      </c>
      <c r="CA47">
        <v>34.032710000000002</v>
      </c>
      <c r="CB47">
        <v>-11.841279999999999</v>
      </c>
      <c r="CC47">
        <v>-23.376850000000001</v>
      </c>
      <c r="CD47">
        <v>-51.609839999999998</v>
      </c>
      <c r="CE47">
        <v>-38.299379999999999</v>
      </c>
      <c r="CF47">
        <v>45.242489999999997</v>
      </c>
      <c r="CG47">
        <v>70.622820000000004</v>
      </c>
      <c r="CH47">
        <v>217.607</v>
      </c>
      <c r="CI47">
        <v>90.634649999999993</v>
      </c>
      <c r="CJ47">
        <v>24.981639999999999</v>
      </c>
      <c r="CK47">
        <v>13.92615</v>
      </c>
      <c r="CL47">
        <v>31.068079999999998</v>
      </c>
      <c r="CM47">
        <v>21.276800000000001</v>
      </c>
      <c r="CN47">
        <v>3797.2510000000002</v>
      </c>
      <c r="CO47">
        <v>6319.451</v>
      </c>
      <c r="CP47">
        <v>5441.1570000000002</v>
      </c>
      <c r="CQ47">
        <v>2904.7779999999998</v>
      </c>
      <c r="CR47">
        <v>1843.5709999999999</v>
      </c>
      <c r="CS47">
        <v>1180.3869999999999</v>
      </c>
      <c r="CT47">
        <v>728.96979999999996</v>
      </c>
      <c r="CU47">
        <v>750.50879999999995</v>
      </c>
      <c r="CV47">
        <v>761.154</v>
      </c>
      <c r="CW47">
        <v>1315.4449999999999</v>
      </c>
      <c r="CX47">
        <v>1395.4259999999999</v>
      </c>
      <c r="CY47">
        <v>1620.567</v>
      </c>
      <c r="CZ47">
        <v>1616.924</v>
      </c>
      <c r="DA47">
        <v>1829.6610000000001</v>
      </c>
      <c r="DB47">
        <v>1878.787</v>
      </c>
      <c r="DC47">
        <v>1745.8240000000001</v>
      </c>
      <c r="DD47">
        <v>2525.8789999999999</v>
      </c>
      <c r="DE47">
        <v>8651.5789999999997</v>
      </c>
      <c r="DF47">
        <v>15343.2</v>
      </c>
      <c r="DG47">
        <v>10369.41</v>
      </c>
      <c r="DH47">
        <v>14501.86</v>
      </c>
      <c r="DI47">
        <v>10592.45</v>
      </c>
      <c r="DJ47">
        <v>13091.1</v>
      </c>
      <c r="DK47">
        <v>12224.4</v>
      </c>
      <c r="DL47">
        <v>19</v>
      </c>
      <c r="DM47">
        <v>20</v>
      </c>
    </row>
    <row r="48" spans="1:117" hidden="1" x14ac:dyDescent="0.25">
      <c r="A48" t="s">
        <v>62</v>
      </c>
      <c r="B48" t="s">
        <v>189</v>
      </c>
      <c r="C48" t="s">
        <v>189</v>
      </c>
      <c r="D48" t="s">
        <v>61</v>
      </c>
      <c r="E48" t="s">
        <v>61</v>
      </c>
      <c r="F48" t="s">
        <v>61</v>
      </c>
      <c r="G48" t="s">
        <v>61</v>
      </c>
      <c r="H48" t="s">
        <v>61</v>
      </c>
      <c r="I48" t="s">
        <v>208</v>
      </c>
      <c r="J48" s="22">
        <v>43670</v>
      </c>
      <c r="K48" s="28">
        <v>19</v>
      </c>
      <c r="L48" s="28">
        <v>19</v>
      </c>
      <c r="M48">
        <v>64</v>
      </c>
      <c r="N48">
        <v>63</v>
      </c>
      <c r="O48">
        <v>1</v>
      </c>
      <c r="P48">
        <v>0</v>
      </c>
      <c r="Q48">
        <v>0</v>
      </c>
      <c r="R48">
        <v>0</v>
      </c>
      <c r="S48" s="28">
        <v>0</v>
      </c>
      <c r="T48">
        <v>6581.4009999999998</v>
      </c>
      <c r="U48">
        <v>6518.6610000000001</v>
      </c>
      <c r="V48">
        <v>6441.36</v>
      </c>
      <c r="W48">
        <v>6479.665</v>
      </c>
      <c r="X48">
        <v>6520.8459999999995</v>
      </c>
      <c r="Y48">
        <v>7369.1120000000001</v>
      </c>
      <c r="Z48">
        <v>8587.4140000000007</v>
      </c>
      <c r="AA48">
        <v>9396.8189999999995</v>
      </c>
      <c r="AB48">
        <v>10878.23</v>
      </c>
      <c r="AC48">
        <v>12072.77</v>
      </c>
      <c r="AD48">
        <v>12933.25</v>
      </c>
      <c r="AE48">
        <v>13361.33</v>
      </c>
      <c r="AF48">
        <v>13488.83</v>
      </c>
      <c r="AG48">
        <v>13393.75</v>
      </c>
      <c r="AH48">
        <v>13378.74</v>
      </c>
      <c r="AI48">
        <v>13654.39</v>
      </c>
      <c r="AJ48">
        <v>13426.1</v>
      </c>
      <c r="AK48">
        <v>12161.02</v>
      </c>
      <c r="AL48">
        <v>9541.5939999999991</v>
      </c>
      <c r="AM48">
        <v>9332.6710000000003</v>
      </c>
      <c r="AN48">
        <v>10042.74</v>
      </c>
      <c r="AO48">
        <v>8991.7360000000008</v>
      </c>
      <c r="AP48">
        <v>7416.5559999999996</v>
      </c>
      <c r="AQ48">
        <v>6863.6040000000003</v>
      </c>
      <c r="AR48">
        <v>75.212130000000002</v>
      </c>
      <c r="AS48">
        <v>72.387320000000003</v>
      </c>
      <c r="AT48">
        <v>70.561440000000005</v>
      </c>
      <c r="AU48">
        <v>69.902940000000001</v>
      </c>
      <c r="AV48">
        <v>68.851820000000004</v>
      </c>
      <c r="AW48">
        <v>67.701139999999995</v>
      </c>
      <c r="AX48">
        <v>66.859639999999999</v>
      </c>
      <c r="AY48">
        <v>68.744969999999995</v>
      </c>
      <c r="AZ48">
        <v>73.290390000000002</v>
      </c>
      <c r="BA48">
        <v>77.182469999999995</v>
      </c>
      <c r="BB48">
        <v>81.266419999999997</v>
      </c>
      <c r="BC48">
        <v>85.184060000000002</v>
      </c>
      <c r="BD48">
        <v>89.25967</v>
      </c>
      <c r="BE48">
        <v>92.834220000000002</v>
      </c>
      <c r="BF48">
        <v>95.300849999999997</v>
      </c>
      <c r="BG48">
        <v>96.141279999999995</v>
      </c>
      <c r="BH48">
        <v>96.198620000000005</v>
      </c>
      <c r="BI48">
        <v>95.689220000000006</v>
      </c>
      <c r="BJ48">
        <v>95.255430000000004</v>
      </c>
      <c r="BK48">
        <v>91.735029999999995</v>
      </c>
      <c r="BL48">
        <v>86.840310000000002</v>
      </c>
      <c r="BM48">
        <v>83.008210000000005</v>
      </c>
      <c r="BN48">
        <v>80.767349999999993</v>
      </c>
      <c r="BO48">
        <v>78.51867</v>
      </c>
      <c r="BP48">
        <v>-114.1551</v>
      </c>
      <c r="BQ48">
        <v>-110.85080000000001</v>
      </c>
      <c r="BR48">
        <v>-89.75703</v>
      </c>
      <c r="BS48">
        <v>-84.361900000000006</v>
      </c>
      <c r="BT48">
        <v>-76.942480000000003</v>
      </c>
      <c r="BU48">
        <v>21.96134</v>
      </c>
      <c r="BV48">
        <v>12.10202</v>
      </c>
      <c r="BW48">
        <v>14.269909999999999</v>
      </c>
      <c r="BX48">
        <v>-103.0343</v>
      </c>
      <c r="BY48">
        <v>-89.453590000000005</v>
      </c>
      <c r="BZ48">
        <v>65.703090000000003</v>
      </c>
      <c r="CA48">
        <v>61.158050000000003</v>
      </c>
      <c r="CB48">
        <v>25.93242</v>
      </c>
      <c r="CC48">
        <v>-56.719940000000001</v>
      </c>
      <c r="CD48">
        <v>-65.567149999999998</v>
      </c>
      <c r="CE48">
        <v>-225.22210000000001</v>
      </c>
      <c r="CF48">
        <v>-264.37599999999998</v>
      </c>
      <c r="CG48">
        <v>235.66390000000001</v>
      </c>
      <c r="CH48">
        <v>2216.136</v>
      </c>
      <c r="CI48">
        <v>1206.796</v>
      </c>
      <c r="CJ48">
        <v>319.92039999999997</v>
      </c>
      <c r="CK48">
        <v>265.74689999999998</v>
      </c>
      <c r="CL48">
        <v>217.44139999999999</v>
      </c>
      <c r="CM48">
        <v>179.3586</v>
      </c>
      <c r="CN48">
        <v>8045.1260000000002</v>
      </c>
      <c r="CO48">
        <v>8303.9089999999997</v>
      </c>
      <c r="CP48">
        <v>8280.6880000000001</v>
      </c>
      <c r="CQ48">
        <v>8413.7000000000007</v>
      </c>
      <c r="CR48">
        <v>8107.3280000000004</v>
      </c>
      <c r="CS48">
        <v>11067.26</v>
      </c>
      <c r="CT48">
        <v>10771.38</v>
      </c>
      <c r="CU48">
        <v>4628.3609999999999</v>
      </c>
      <c r="CV48">
        <v>8530.67</v>
      </c>
      <c r="CW48">
        <v>15672.17</v>
      </c>
      <c r="CX48">
        <v>15209.48</v>
      </c>
      <c r="CY48">
        <v>13990.5</v>
      </c>
      <c r="CZ48">
        <v>14008.7</v>
      </c>
      <c r="DA48">
        <v>17713.169999999998</v>
      </c>
      <c r="DB48">
        <v>18862.8</v>
      </c>
      <c r="DC48">
        <v>20558.599999999999</v>
      </c>
      <c r="DD48">
        <v>16031.02</v>
      </c>
      <c r="DE48">
        <v>26591.53</v>
      </c>
      <c r="DF48">
        <v>77326.91</v>
      </c>
      <c r="DG48">
        <v>55181.13</v>
      </c>
      <c r="DH48">
        <v>13345.13</v>
      </c>
      <c r="DI48">
        <v>13812.7</v>
      </c>
      <c r="DJ48">
        <v>14335.22</v>
      </c>
      <c r="DK48">
        <v>14380.51</v>
      </c>
      <c r="DL48">
        <v>19</v>
      </c>
      <c r="DM48">
        <v>20</v>
      </c>
    </row>
    <row r="49" spans="1:117" hidden="1" x14ac:dyDescent="0.25">
      <c r="A49" t="s">
        <v>62</v>
      </c>
      <c r="B49" t="s">
        <v>202</v>
      </c>
      <c r="C49" t="s">
        <v>61</v>
      </c>
      <c r="D49" t="s">
        <v>61</v>
      </c>
      <c r="E49" t="s">
        <v>61</v>
      </c>
      <c r="F49" t="s">
        <v>97</v>
      </c>
      <c r="G49" t="s">
        <v>61</v>
      </c>
      <c r="H49" t="s">
        <v>61</v>
      </c>
      <c r="I49" t="s">
        <v>208</v>
      </c>
      <c r="J49" s="22">
        <v>43670</v>
      </c>
      <c r="K49" s="28">
        <v>19</v>
      </c>
      <c r="L49" s="28">
        <v>19</v>
      </c>
      <c r="M49">
        <v>465</v>
      </c>
      <c r="N49">
        <v>464</v>
      </c>
      <c r="O49">
        <v>1</v>
      </c>
      <c r="P49">
        <v>0</v>
      </c>
      <c r="Q49">
        <v>0</v>
      </c>
      <c r="R49">
        <v>0</v>
      </c>
      <c r="S49" s="28">
        <v>0</v>
      </c>
      <c r="T49">
        <v>61111</v>
      </c>
      <c r="U49">
        <v>59980.19</v>
      </c>
      <c r="V49">
        <v>59512.25</v>
      </c>
      <c r="W49">
        <v>58994.16</v>
      </c>
      <c r="X49">
        <v>58682.87</v>
      </c>
      <c r="Y49">
        <v>61612.76</v>
      </c>
      <c r="Z49">
        <v>69226.34</v>
      </c>
      <c r="AA49">
        <v>73206.83</v>
      </c>
      <c r="AB49">
        <v>79554.720000000001</v>
      </c>
      <c r="AC49">
        <v>88392.320000000007</v>
      </c>
      <c r="AD49">
        <v>98143.01</v>
      </c>
      <c r="AE49">
        <v>101444.2</v>
      </c>
      <c r="AF49">
        <v>102973.1</v>
      </c>
      <c r="AG49">
        <v>105190.39999999999</v>
      </c>
      <c r="AH49">
        <v>106704.8</v>
      </c>
      <c r="AI49">
        <v>107172.1</v>
      </c>
      <c r="AJ49">
        <v>106312.6</v>
      </c>
      <c r="AK49">
        <v>102509.7</v>
      </c>
      <c r="AL49">
        <v>88069.06</v>
      </c>
      <c r="AM49">
        <v>95023.37</v>
      </c>
      <c r="AN49">
        <v>91537.81</v>
      </c>
      <c r="AO49">
        <v>81673.13</v>
      </c>
      <c r="AP49">
        <v>71499.86</v>
      </c>
      <c r="AQ49">
        <v>68048.009999999995</v>
      </c>
      <c r="AR49">
        <v>70.704859999999996</v>
      </c>
      <c r="AS49">
        <v>68.136660000000006</v>
      </c>
      <c r="AT49">
        <v>66.543419999999998</v>
      </c>
      <c r="AU49">
        <v>65.437160000000006</v>
      </c>
      <c r="AV49">
        <v>64.967470000000006</v>
      </c>
      <c r="AW49">
        <v>64.048760000000001</v>
      </c>
      <c r="AX49">
        <v>63.419690000000003</v>
      </c>
      <c r="AY49">
        <v>65.024850000000001</v>
      </c>
      <c r="AZ49">
        <v>69.27655</v>
      </c>
      <c r="BA49">
        <v>73.87415</v>
      </c>
      <c r="BB49">
        <v>78.488889999999998</v>
      </c>
      <c r="BC49">
        <v>82.441190000000006</v>
      </c>
      <c r="BD49">
        <v>86.25712</v>
      </c>
      <c r="BE49">
        <v>89.842730000000003</v>
      </c>
      <c r="BF49">
        <v>91.999899999999997</v>
      </c>
      <c r="BG49">
        <v>92.983710000000002</v>
      </c>
      <c r="BH49">
        <v>93.035899999999998</v>
      </c>
      <c r="BI49">
        <v>92.393720000000002</v>
      </c>
      <c r="BJ49">
        <v>91.289569999999998</v>
      </c>
      <c r="BK49">
        <v>88.461960000000005</v>
      </c>
      <c r="BL49">
        <v>83.606020000000001</v>
      </c>
      <c r="BM49">
        <v>79.095089999999999</v>
      </c>
      <c r="BN49">
        <v>76.279520000000005</v>
      </c>
      <c r="BO49">
        <v>74.024699999999996</v>
      </c>
      <c r="BP49">
        <v>-2785.4369999999999</v>
      </c>
      <c r="BQ49">
        <v>-2360.471</v>
      </c>
      <c r="BR49">
        <v>-2280.971</v>
      </c>
      <c r="BS49">
        <v>-1292.03</v>
      </c>
      <c r="BT49">
        <v>-961.59979999999996</v>
      </c>
      <c r="BU49">
        <v>-672.22889999999995</v>
      </c>
      <c r="BV49">
        <v>-228.2396</v>
      </c>
      <c r="BW49">
        <v>356.80070000000001</v>
      </c>
      <c r="BX49">
        <v>532.31640000000004</v>
      </c>
      <c r="BY49">
        <v>637.82650000000001</v>
      </c>
      <c r="BZ49">
        <v>574.62720000000002</v>
      </c>
      <c r="CA49">
        <v>325.30880000000002</v>
      </c>
      <c r="CB49">
        <v>900.08939999999996</v>
      </c>
      <c r="CC49">
        <v>594.93679999999995</v>
      </c>
      <c r="CD49">
        <v>319.44889999999998</v>
      </c>
      <c r="CE49">
        <v>-1112.556</v>
      </c>
      <c r="CF49">
        <v>-1603.008</v>
      </c>
      <c r="CG49">
        <v>3045.134</v>
      </c>
      <c r="CH49">
        <v>15541.35</v>
      </c>
      <c r="CI49">
        <v>3507.8139999999999</v>
      </c>
      <c r="CJ49">
        <v>-210.7646</v>
      </c>
      <c r="CK49">
        <v>-464.55849999999998</v>
      </c>
      <c r="CL49">
        <v>137.88679999999999</v>
      </c>
      <c r="CM49">
        <v>16.888310000000001</v>
      </c>
      <c r="CN49">
        <v>1747243</v>
      </c>
      <c r="CO49">
        <v>1835382</v>
      </c>
      <c r="CP49">
        <v>1342202</v>
      </c>
      <c r="CQ49">
        <v>781472.2</v>
      </c>
      <c r="CR49">
        <v>364291.2</v>
      </c>
      <c r="CS49">
        <v>220595.4</v>
      </c>
      <c r="CT49">
        <v>163699.5</v>
      </c>
      <c r="CU49">
        <v>159261</v>
      </c>
      <c r="CV49">
        <v>275391.7</v>
      </c>
      <c r="CW49">
        <v>396056.4</v>
      </c>
      <c r="CX49">
        <v>1331921</v>
      </c>
      <c r="CY49">
        <v>1521634</v>
      </c>
      <c r="CZ49">
        <v>1218027</v>
      </c>
      <c r="DA49">
        <v>1081804</v>
      </c>
      <c r="DB49">
        <v>800041.1</v>
      </c>
      <c r="DC49">
        <v>1894836</v>
      </c>
      <c r="DD49">
        <v>1996142</v>
      </c>
      <c r="DE49">
        <v>1715785</v>
      </c>
      <c r="DF49">
        <v>1123177</v>
      </c>
      <c r="DG49">
        <v>547203.9</v>
      </c>
      <c r="DH49">
        <v>974459.1</v>
      </c>
      <c r="DI49">
        <v>1483997</v>
      </c>
      <c r="DJ49">
        <v>146750.5</v>
      </c>
      <c r="DK49">
        <v>962201.8</v>
      </c>
      <c r="DL49">
        <v>19</v>
      </c>
      <c r="DM49">
        <v>20</v>
      </c>
    </row>
    <row r="50" spans="1:117" hidden="1" x14ac:dyDescent="0.25">
      <c r="A50" t="s">
        <v>62</v>
      </c>
      <c r="B50" t="s">
        <v>36</v>
      </c>
      <c r="C50" t="s">
        <v>36</v>
      </c>
      <c r="D50" t="s">
        <v>61</v>
      </c>
      <c r="E50" t="s">
        <v>61</v>
      </c>
      <c r="F50" t="s">
        <v>61</v>
      </c>
      <c r="G50" t="s">
        <v>61</v>
      </c>
      <c r="H50" t="s">
        <v>61</v>
      </c>
      <c r="I50" t="s">
        <v>208</v>
      </c>
      <c r="J50" s="22">
        <v>43670</v>
      </c>
      <c r="K50" s="28">
        <v>19</v>
      </c>
      <c r="L50" s="28">
        <v>19</v>
      </c>
      <c r="M50">
        <v>294</v>
      </c>
      <c r="N50">
        <v>293</v>
      </c>
      <c r="O50">
        <v>1</v>
      </c>
      <c r="P50">
        <v>0</v>
      </c>
      <c r="Q50">
        <v>0</v>
      </c>
      <c r="R50">
        <v>0</v>
      </c>
      <c r="S50" s="28">
        <v>0</v>
      </c>
      <c r="T50">
        <v>56180.18</v>
      </c>
      <c r="U50">
        <v>54876.76</v>
      </c>
      <c r="V50">
        <v>54269.38</v>
      </c>
      <c r="W50">
        <v>53933.71</v>
      </c>
      <c r="X50">
        <v>53617.3</v>
      </c>
      <c r="Y50">
        <v>54724.98</v>
      </c>
      <c r="Z50">
        <v>59990.06</v>
      </c>
      <c r="AA50">
        <v>62254.31</v>
      </c>
      <c r="AB50">
        <v>67177.08</v>
      </c>
      <c r="AC50">
        <v>73724.539999999994</v>
      </c>
      <c r="AD50">
        <v>81411.679999999993</v>
      </c>
      <c r="AE50">
        <v>83675.259999999995</v>
      </c>
      <c r="AF50">
        <v>85198.93</v>
      </c>
      <c r="AG50">
        <v>87251.13</v>
      </c>
      <c r="AH50">
        <v>88808.28</v>
      </c>
      <c r="AI50">
        <v>89610.38</v>
      </c>
      <c r="AJ50">
        <v>89662.73</v>
      </c>
      <c r="AK50">
        <v>87163.99</v>
      </c>
      <c r="AL50">
        <v>74892.37</v>
      </c>
      <c r="AM50">
        <v>83588.679999999993</v>
      </c>
      <c r="AN50">
        <v>80931.539999999994</v>
      </c>
      <c r="AO50">
        <v>73796.06</v>
      </c>
      <c r="AP50">
        <v>67552.490000000005</v>
      </c>
      <c r="AQ50">
        <v>63854.92</v>
      </c>
      <c r="AR50">
        <v>66.302220000000005</v>
      </c>
      <c r="AS50">
        <v>63.928510000000003</v>
      </c>
      <c r="AT50">
        <v>62.636710000000001</v>
      </c>
      <c r="AU50">
        <v>61.59064</v>
      </c>
      <c r="AV50">
        <v>61.542839999999998</v>
      </c>
      <c r="AW50">
        <v>60.677630000000001</v>
      </c>
      <c r="AX50">
        <v>60.140090000000001</v>
      </c>
      <c r="AY50">
        <v>61.810690000000001</v>
      </c>
      <c r="AZ50">
        <v>66.174130000000005</v>
      </c>
      <c r="BA50">
        <v>70.651880000000006</v>
      </c>
      <c r="BB50">
        <v>75.257540000000006</v>
      </c>
      <c r="BC50">
        <v>79.380420000000001</v>
      </c>
      <c r="BD50">
        <v>83.281689999999998</v>
      </c>
      <c r="BE50">
        <v>86.512050000000002</v>
      </c>
      <c r="BF50">
        <v>88.232169999999996</v>
      </c>
      <c r="BG50">
        <v>89.104309999999998</v>
      </c>
      <c r="BH50">
        <v>88.998649999999998</v>
      </c>
      <c r="BI50">
        <v>87.711879999999994</v>
      </c>
      <c r="BJ50">
        <v>85.988330000000005</v>
      </c>
      <c r="BK50">
        <v>83.019109999999998</v>
      </c>
      <c r="BL50">
        <v>78.119749999999996</v>
      </c>
      <c r="BM50">
        <v>73.916619999999995</v>
      </c>
      <c r="BN50">
        <v>71.501940000000005</v>
      </c>
      <c r="BO50">
        <v>69.483140000000006</v>
      </c>
      <c r="BP50">
        <v>-2686.509</v>
      </c>
      <c r="BQ50">
        <v>-2255.973</v>
      </c>
      <c r="BR50">
        <v>-2085.8870000000002</v>
      </c>
      <c r="BS50">
        <v>-1239.739</v>
      </c>
      <c r="BT50">
        <v>-1128.5070000000001</v>
      </c>
      <c r="BU50">
        <v>-800.84810000000004</v>
      </c>
      <c r="BV50">
        <v>-247.3158</v>
      </c>
      <c r="BW50">
        <v>424.85919999999999</v>
      </c>
      <c r="BX50">
        <v>778.69349999999997</v>
      </c>
      <c r="BY50">
        <v>884.92880000000002</v>
      </c>
      <c r="BZ50">
        <v>325.81950000000001</v>
      </c>
      <c r="CA50">
        <v>240.14830000000001</v>
      </c>
      <c r="CB50">
        <v>611.74800000000005</v>
      </c>
      <c r="CC50">
        <v>462.07369999999997</v>
      </c>
      <c r="CD50">
        <v>337.78140000000002</v>
      </c>
      <c r="CE50">
        <v>-1140.6959999999999</v>
      </c>
      <c r="CF50">
        <v>-1783.479</v>
      </c>
      <c r="CG50">
        <v>2889.9960000000001</v>
      </c>
      <c r="CH50">
        <v>14259.89</v>
      </c>
      <c r="CI50">
        <v>2715.6610000000001</v>
      </c>
      <c r="CJ50">
        <v>-366.19900000000001</v>
      </c>
      <c r="CK50">
        <v>-460.69220000000001</v>
      </c>
      <c r="CL50">
        <v>110.8039</v>
      </c>
      <c r="CM50">
        <v>263.78030000000001</v>
      </c>
      <c r="CN50">
        <v>1735356</v>
      </c>
      <c r="CO50">
        <v>1820642</v>
      </c>
      <c r="CP50">
        <v>1328348</v>
      </c>
      <c r="CQ50">
        <v>770724.9</v>
      </c>
      <c r="CR50">
        <v>354324.2</v>
      </c>
      <c r="CS50">
        <v>207616.7</v>
      </c>
      <c r="CT50">
        <v>151951.5</v>
      </c>
      <c r="CU50">
        <v>153605.1</v>
      </c>
      <c r="CV50">
        <v>265570.90000000002</v>
      </c>
      <c r="CW50">
        <v>379285.7</v>
      </c>
      <c r="CX50">
        <v>1317563</v>
      </c>
      <c r="CY50">
        <v>1509780</v>
      </c>
      <c r="CZ50">
        <v>1202559</v>
      </c>
      <c r="DA50">
        <v>1062816</v>
      </c>
      <c r="DB50">
        <v>780878.2</v>
      </c>
      <c r="DC50">
        <v>1874249</v>
      </c>
      <c r="DD50">
        <v>1978645</v>
      </c>
      <c r="DE50">
        <v>1682619</v>
      </c>
      <c r="DF50">
        <v>1032875</v>
      </c>
      <c r="DG50">
        <v>481591.4</v>
      </c>
      <c r="DH50">
        <v>944281.8</v>
      </c>
      <c r="DI50">
        <v>1459618</v>
      </c>
      <c r="DJ50">
        <v>120426.4</v>
      </c>
      <c r="DK50">
        <v>938119.6</v>
      </c>
      <c r="DL50">
        <v>19</v>
      </c>
      <c r="DM50">
        <v>20</v>
      </c>
    </row>
    <row r="51" spans="1:117" hidden="1" x14ac:dyDescent="0.25">
      <c r="A51" t="s">
        <v>62</v>
      </c>
      <c r="B51" t="s">
        <v>31</v>
      </c>
      <c r="C51" t="s">
        <v>61</v>
      </c>
      <c r="D51" t="s">
        <v>61</v>
      </c>
      <c r="E51" t="s">
        <v>31</v>
      </c>
      <c r="F51" t="s">
        <v>61</v>
      </c>
      <c r="G51" t="s">
        <v>61</v>
      </c>
      <c r="H51" t="s">
        <v>61</v>
      </c>
      <c r="I51" t="s">
        <v>208</v>
      </c>
      <c r="J51" s="22">
        <v>43670</v>
      </c>
      <c r="K51" s="28">
        <v>19</v>
      </c>
      <c r="L51" s="28">
        <v>19</v>
      </c>
      <c r="M51">
        <v>4</v>
      </c>
      <c r="N51">
        <v>4</v>
      </c>
      <c r="O51">
        <v>1</v>
      </c>
      <c r="P51">
        <v>0</v>
      </c>
      <c r="Q51">
        <v>1</v>
      </c>
      <c r="R51">
        <v>0</v>
      </c>
      <c r="S51" s="28">
        <v>1</v>
      </c>
      <c r="AR51">
        <v>69.125</v>
      </c>
      <c r="AS51">
        <v>66</v>
      </c>
      <c r="AT51">
        <v>64.375</v>
      </c>
      <c r="AU51">
        <v>62.875</v>
      </c>
      <c r="AV51">
        <v>62.25</v>
      </c>
      <c r="AW51">
        <v>61</v>
      </c>
      <c r="AX51">
        <v>60.625</v>
      </c>
      <c r="AY51">
        <v>63.25</v>
      </c>
      <c r="AZ51">
        <v>67.875</v>
      </c>
      <c r="BA51">
        <v>71.75</v>
      </c>
      <c r="BB51">
        <v>76.125</v>
      </c>
      <c r="BC51">
        <v>80.625</v>
      </c>
      <c r="BD51">
        <v>85.75</v>
      </c>
      <c r="BE51">
        <v>89.625</v>
      </c>
      <c r="BF51">
        <v>92</v>
      </c>
      <c r="BG51">
        <v>92.75</v>
      </c>
      <c r="BH51">
        <v>93.375</v>
      </c>
      <c r="BI51">
        <v>93.25</v>
      </c>
      <c r="BJ51">
        <v>92.125</v>
      </c>
      <c r="BK51">
        <v>87.625</v>
      </c>
      <c r="BL51">
        <v>82.5</v>
      </c>
      <c r="BM51">
        <v>79</v>
      </c>
      <c r="BN51">
        <v>75.75</v>
      </c>
      <c r="BO51">
        <v>73.125</v>
      </c>
      <c r="DL51">
        <v>19</v>
      </c>
      <c r="DM51">
        <v>19</v>
      </c>
    </row>
    <row r="52" spans="1:117" hidden="1" x14ac:dyDescent="0.25">
      <c r="A52" t="s">
        <v>62</v>
      </c>
      <c r="B52" t="s">
        <v>171</v>
      </c>
      <c r="C52" t="s">
        <v>61</v>
      </c>
      <c r="D52" t="s">
        <v>171</v>
      </c>
      <c r="E52" t="s">
        <v>61</v>
      </c>
      <c r="F52" t="s">
        <v>61</v>
      </c>
      <c r="G52" t="s">
        <v>61</v>
      </c>
      <c r="H52" t="s">
        <v>61</v>
      </c>
      <c r="I52" t="s">
        <v>199</v>
      </c>
      <c r="J52" s="22">
        <v>43670</v>
      </c>
      <c r="K52" s="28">
        <v>19</v>
      </c>
      <c r="L52" s="28">
        <v>19</v>
      </c>
      <c r="M52">
        <v>4</v>
      </c>
      <c r="N52">
        <v>3</v>
      </c>
      <c r="O52">
        <v>0</v>
      </c>
      <c r="P52">
        <v>0</v>
      </c>
      <c r="Q52">
        <v>1</v>
      </c>
      <c r="R52">
        <v>1</v>
      </c>
      <c r="S52" s="28">
        <v>1</v>
      </c>
      <c r="AR52">
        <v>88</v>
      </c>
      <c r="AS52">
        <v>86</v>
      </c>
      <c r="AT52">
        <v>84.5</v>
      </c>
      <c r="AU52">
        <v>82.5</v>
      </c>
      <c r="AV52">
        <v>80.5</v>
      </c>
      <c r="AW52">
        <v>79.5</v>
      </c>
      <c r="AX52">
        <v>79</v>
      </c>
      <c r="AY52">
        <v>80</v>
      </c>
      <c r="AZ52">
        <v>81.5</v>
      </c>
      <c r="BA52">
        <v>85</v>
      </c>
      <c r="BB52">
        <v>88.5</v>
      </c>
      <c r="BC52">
        <v>90.5</v>
      </c>
      <c r="BD52">
        <v>94</v>
      </c>
      <c r="BE52">
        <v>97</v>
      </c>
      <c r="BF52">
        <v>99.5</v>
      </c>
      <c r="BG52">
        <v>99.5</v>
      </c>
      <c r="BH52">
        <v>99.5</v>
      </c>
      <c r="BI52">
        <v>101.5</v>
      </c>
      <c r="BJ52">
        <v>102</v>
      </c>
      <c r="BK52">
        <v>100.5</v>
      </c>
      <c r="BL52">
        <v>97.5</v>
      </c>
      <c r="BM52">
        <v>95.5</v>
      </c>
      <c r="BN52">
        <v>93.5</v>
      </c>
      <c r="BO52">
        <v>92</v>
      </c>
      <c r="DL52">
        <v>19</v>
      </c>
      <c r="DM52">
        <v>19</v>
      </c>
    </row>
    <row r="53" spans="1:117" hidden="1" x14ac:dyDescent="0.25">
      <c r="A53" t="s">
        <v>62</v>
      </c>
      <c r="B53" t="s">
        <v>30</v>
      </c>
      <c r="C53" t="s">
        <v>61</v>
      </c>
      <c r="D53" t="s">
        <v>61</v>
      </c>
      <c r="E53" t="s">
        <v>30</v>
      </c>
      <c r="F53" t="s">
        <v>61</v>
      </c>
      <c r="G53" t="s">
        <v>61</v>
      </c>
      <c r="H53" t="s">
        <v>61</v>
      </c>
      <c r="I53" t="s">
        <v>199</v>
      </c>
      <c r="J53" s="22">
        <v>43670</v>
      </c>
      <c r="K53" s="28">
        <v>19</v>
      </c>
      <c r="L53" s="28">
        <v>19</v>
      </c>
      <c r="M53">
        <v>18</v>
      </c>
      <c r="N53">
        <v>17</v>
      </c>
      <c r="O53">
        <v>0</v>
      </c>
      <c r="P53">
        <v>0</v>
      </c>
      <c r="Q53">
        <v>0</v>
      </c>
      <c r="R53">
        <v>0</v>
      </c>
      <c r="S53" s="28">
        <v>0</v>
      </c>
      <c r="T53">
        <v>2467.1260000000002</v>
      </c>
      <c r="U53">
        <v>2464.3229999999999</v>
      </c>
      <c r="V53">
        <v>2462.123</v>
      </c>
      <c r="W53">
        <v>2463.4050000000002</v>
      </c>
      <c r="X53">
        <v>2460.7420000000002</v>
      </c>
      <c r="Y53">
        <v>2461.21</v>
      </c>
      <c r="Z53">
        <v>2450.5010000000002</v>
      </c>
      <c r="AA53">
        <v>2388.7379999999998</v>
      </c>
      <c r="AB53">
        <v>2262.5639999999999</v>
      </c>
      <c r="AC53">
        <v>2140.5410000000002</v>
      </c>
      <c r="AD53">
        <v>2078.386</v>
      </c>
      <c r="AE53">
        <v>2095.951</v>
      </c>
      <c r="AF53">
        <v>2125.1280000000002</v>
      </c>
      <c r="AG53">
        <v>2122.7420000000002</v>
      </c>
      <c r="AH53">
        <v>2092.8829999999998</v>
      </c>
      <c r="AI53">
        <v>2046.2280000000001</v>
      </c>
      <c r="AJ53">
        <v>2138.0369999999998</v>
      </c>
      <c r="AK53">
        <v>1268.375</v>
      </c>
      <c r="AL53">
        <v>135.3706</v>
      </c>
      <c r="AM53">
        <v>796.39940000000001</v>
      </c>
      <c r="AN53">
        <v>2287.453</v>
      </c>
      <c r="AO53">
        <v>2393.5920000000001</v>
      </c>
      <c r="AP53">
        <v>2390.1590000000001</v>
      </c>
      <c r="AQ53">
        <v>2390.2669999999998</v>
      </c>
      <c r="AR53">
        <v>88.423079999999999</v>
      </c>
      <c r="AS53">
        <v>84.730770000000007</v>
      </c>
      <c r="AT53">
        <v>81.538460000000001</v>
      </c>
      <c r="AU53">
        <v>80.384609999999995</v>
      </c>
      <c r="AV53">
        <v>79.230770000000007</v>
      </c>
      <c r="AW53">
        <v>78.653850000000006</v>
      </c>
      <c r="AX53">
        <v>76.884609999999995</v>
      </c>
      <c r="AY53">
        <v>77.038460000000001</v>
      </c>
      <c r="AZ53">
        <v>80.230770000000007</v>
      </c>
      <c r="BA53">
        <v>84.576920000000001</v>
      </c>
      <c r="BB53">
        <v>88.923079999999999</v>
      </c>
      <c r="BC53">
        <v>92.192310000000006</v>
      </c>
      <c r="BD53">
        <v>93.576920000000001</v>
      </c>
      <c r="BE53">
        <v>96.576920000000001</v>
      </c>
      <c r="BF53">
        <v>99.923079999999999</v>
      </c>
      <c r="BG53">
        <v>102.4615</v>
      </c>
      <c r="BH53">
        <v>103.7308</v>
      </c>
      <c r="BI53">
        <v>104.4615</v>
      </c>
      <c r="BJ53">
        <v>104.11539999999999</v>
      </c>
      <c r="BK53">
        <v>101.7692</v>
      </c>
      <c r="BL53">
        <v>98.346149999999994</v>
      </c>
      <c r="BM53">
        <v>95.076920000000001</v>
      </c>
      <c r="BN53">
        <v>93.076920000000001</v>
      </c>
      <c r="BO53">
        <v>92.423079999999999</v>
      </c>
      <c r="BP53">
        <v>-63.519359999999999</v>
      </c>
      <c r="BQ53">
        <v>-66.54271</v>
      </c>
      <c r="BR53">
        <v>-60.149799999999999</v>
      </c>
      <c r="BS53">
        <v>-59.476469999999999</v>
      </c>
      <c r="BT53">
        <v>-63.425269999999998</v>
      </c>
      <c r="BU53">
        <v>-65.841080000000005</v>
      </c>
      <c r="BV53">
        <v>-53.922699999999999</v>
      </c>
      <c r="BW53">
        <v>19.925319999999999</v>
      </c>
      <c r="BX53">
        <v>-27.478950000000001</v>
      </c>
      <c r="BY53">
        <v>-63.941409999999998</v>
      </c>
      <c r="BZ53">
        <v>-8.271687</v>
      </c>
      <c r="CA53">
        <v>70.691230000000004</v>
      </c>
      <c r="CB53">
        <v>74.622100000000003</v>
      </c>
      <c r="CC53">
        <v>63.438180000000003</v>
      </c>
      <c r="CD53">
        <v>94.996740000000003</v>
      </c>
      <c r="CE53">
        <v>91.197389999999999</v>
      </c>
      <c r="CF53">
        <v>48.68535</v>
      </c>
      <c r="CG53">
        <v>610.91390000000001</v>
      </c>
      <c r="CH53">
        <v>1321.5930000000001</v>
      </c>
      <c r="CI53">
        <v>1044.942</v>
      </c>
      <c r="CJ53">
        <v>329.31110000000001</v>
      </c>
      <c r="CK53">
        <v>265.51100000000002</v>
      </c>
      <c r="CL53">
        <v>269.22019999999998</v>
      </c>
      <c r="CM53">
        <v>268.04610000000002</v>
      </c>
      <c r="CN53">
        <v>6199.259</v>
      </c>
      <c r="CO53">
        <v>6087.5569999999998</v>
      </c>
      <c r="CP53">
        <v>5889.6970000000001</v>
      </c>
      <c r="CQ53">
        <v>6124.9949999999999</v>
      </c>
      <c r="CR53">
        <v>6017.7950000000001</v>
      </c>
      <c r="CS53">
        <v>5940.2039999999997</v>
      </c>
      <c r="CT53">
        <v>5610.6369999999997</v>
      </c>
      <c r="CU53">
        <v>3128.4810000000002</v>
      </c>
      <c r="CV53">
        <v>2981.904</v>
      </c>
      <c r="CW53">
        <v>5899.4750000000004</v>
      </c>
      <c r="CX53">
        <v>11157.07</v>
      </c>
      <c r="CY53">
        <v>11287.81</v>
      </c>
      <c r="CZ53">
        <v>10860.08</v>
      </c>
      <c r="DA53">
        <v>13714.96</v>
      </c>
      <c r="DB53">
        <v>14253.04</v>
      </c>
      <c r="DC53">
        <v>13992.3</v>
      </c>
      <c r="DD53">
        <v>8370.0820000000003</v>
      </c>
      <c r="DE53">
        <v>19913.96</v>
      </c>
      <c r="DF53">
        <v>75177.7</v>
      </c>
      <c r="DG53">
        <v>49901.99</v>
      </c>
      <c r="DH53">
        <v>9013.24</v>
      </c>
      <c r="DI53">
        <v>10818.61</v>
      </c>
      <c r="DJ53">
        <v>11372.7</v>
      </c>
      <c r="DK53">
        <v>11520.58</v>
      </c>
      <c r="DL53">
        <v>19</v>
      </c>
      <c r="DM53">
        <v>19</v>
      </c>
    </row>
    <row r="54" spans="1:117" hidden="1" x14ac:dyDescent="0.25">
      <c r="A54" t="s">
        <v>62</v>
      </c>
      <c r="B54" t="s">
        <v>102</v>
      </c>
      <c r="C54" t="s">
        <v>61</v>
      </c>
      <c r="D54" t="s">
        <v>61</v>
      </c>
      <c r="E54" t="s">
        <v>61</v>
      </c>
      <c r="F54" t="s">
        <v>61</v>
      </c>
      <c r="G54" t="s">
        <v>61</v>
      </c>
      <c r="H54" t="s">
        <v>102</v>
      </c>
      <c r="I54" t="s">
        <v>199</v>
      </c>
      <c r="J54" s="22">
        <v>43670</v>
      </c>
      <c r="K54" s="28">
        <v>19</v>
      </c>
      <c r="L54" s="28">
        <v>19</v>
      </c>
      <c r="M54">
        <v>213</v>
      </c>
      <c r="N54">
        <v>213</v>
      </c>
      <c r="O54">
        <v>0</v>
      </c>
      <c r="P54">
        <v>0</v>
      </c>
      <c r="Q54">
        <v>0</v>
      </c>
      <c r="R54">
        <v>0</v>
      </c>
      <c r="S54" s="28">
        <v>0</v>
      </c>
      <c r="T54">
        <v>34839.879999999997</v>
      </c>
      <c r="U54">
        <v>33801.870000000003</v>
      </c>
      <c r="V54">
        <v>33226.550000000003</v>
      </c>
      <c r="W54">
        <v>33376.75</v>
      </c>
      <c r="X54">
        <v>33906.82</v>
      </c>
      <c r="Y54">
        <v>36719.64</v>
      </c>
      <c r="Z54">
        <v>42972.9</v>
      </c>
      <c r="AA54">
        <v>44229.16</v>
      </c>
      <c r="AB54">
        <v>49714.21</v>
      </c>
      <c r="AC54">
        <v>53966.64</v>
      </c>
      <c r="AD54">
        <v>59263.59</v>
      </c>
      <c r="AE54">
        <v>61851.02</v>
      </c>
      <c r="AF54">
        <v>63736.59</v>
      </c>
      <c r="AG54">
        <v>65836.45</v>
      </c>
      <c r="AH54">
        <v>67651.86</v>
      </c>
      <c r="AI54">
        <v>69296.13</v>
      </c>
      <c r="AJ54">
        <v>70060.100000000006</v>
      </c>
      <c r="AK54">
        <v>69742.42</v>
      </c>
      <c r="AL54">
        <v>60528.1</v>
      </c>
      <c r="AM54">
        <v>64734.82</v>
      </c>
      <c r="AN54">
        <v>61262.55</v>
      </c>
      <c r="AO54">
        <v>55061.37</v>
      </c>
      <c r="AP54">
        <v>46114.79</v>
      </c>
      <c r="AQ54">
        <v>39515.99</v>
      </c>
      <c r="AR54">
        <v>70.229860000000002</v>
      </c>
      <c r="AS54">
        <v>67.601900000000001</v>
      </c>
      <c r="AT54">
        <v>66.144549999999995</v>
      </c>
      <c r="AU54">
        <v>65.111369999999994</v>
      </c>
      <c r="AV54">
        <v>64.696690000000004</v>
      </c>
      <c r="AW54">
        <v>63.755920000000003</v>
      </c>
      <c r="AX54">
        <v>63.175350000000002</v>
      </c>
      <c r="AY54">
        <v>64.718010000000007</v>
      </c>
      <c r="AZ54">
        <v>68.874399999999994</v>
      </c>
      <c r="BA54">
        <v>73.251180000000005</v>
      </c>
      <c r="BB54">
        <v>77.545019999999994</v>
      </c>
      <c r="BC54">
        <v>81.52843</v>
      </c>
      <c r="BD54">
        <v>85.763030000000001</v>
      </c>
      <c r="BE54">
        <v>89.452610000000007</v>
      </c>
      <c r="BF54">
        <v>91.535550000000001</v>
      </c>
      <c r="BG54">
        <v>92.582939999999994</v>
      </c>
      <c r="BH54">
        <v>92.770139999999998</v>
      </c>
      <c r="BI54">
        <v>91.969189999999998</v>
      </c>
      <c r="BJ54">
        <v>90.881519999999995</v>
      </c>
      <c r="BK54">
        <v>88.023700000000005</v>
      </c>
      <c r="BL54">
        <v>83.094790000000003</v>
      </c>
      <c r="BM54">
        <v>78.563980000000001</v>
      </c>
      <c r="BN54">
        <v>75.827010000000001</v>
      </c>
      <c r="BO54">
        <v>73.620850000000004</v>
      </c>
      <c r="BP54">
        <v>-713.22749999999996</v>
      </c>
      <c r="BQ54">
        <v>-646.08489999999995</v>
      </c>
      <c r="BR54">
        <v>-619.55100000000004</v>
      </c>
      <c r="BS54">
        <v>-323.38130000000001</v>
      </c>
      <c r="BT54">
        <v>-64.598269999999999</v>
      </c>
      <c r="BU54">
        <v>100.2663</v>
      </c>
      <c r="BV54">
        <v>7.8486320000000003</v>
      </c>
      <c r="BW54">
        <v>131.84710000000001</v>
      </c>
      <c r="BX54">
        <v>-191.1455</v>
      </c>
      <c r="BY54">
        <v>-289.3381</v>
      </c>
      <c r="BZ54">
        <v>383.81049999999999</v>
      </c>
      <c r="CA54">
        <v>296.44639999999998</v>
      </c>
      <c r="CB54">
        <v>277.93509999999998</v>
      </c>
      <c r="CC54">
        <v>180.4136</v>
      </c>
      <c r="CD54">
        <v>137.7636</v>
      </c>
      <c r="CE54">
        <v>-554.75919999999996</v>
      </c>
      <c r="CF54">
        <v>-1266.2349999999999</v>
      </c>
      <c r="CG54">
        <v>-493.85169999999999</v>
      </c>
      <c r="CH54">
        <v>8859.6370000000006</v>
      </c>
      <c r="CI54">
        <v>1398.61</v>
      </c>
      <c r="CJ54">
        <v>463.42860000000002</v>
      </c>
      <c r="CK54">
        <v>310.21109999999999</v>
      </c>
      <c r="CL54">
        <v>-224.8288</v>
      </c>
      <c r="CM54">
        <v>-612.35040000000004</v>
      </c>
      <c r="CN54">
        <v>21108.73</v>
      </c>
      <c r="CO54">
        <v>22871.68</v>
      </c>
      <c r="CP54">
        <v>21386.59</v>
      </c>
      <c r="CQ54">
        <v>17750.43</v>
      </c>
      <c r="CR54">
        <v>18874.02</v>
      </c>
      <c r="CS54">
        <v>17910.48</v>
      </c>
      <c r="CT54">
        <v>18830.64</v>
      </c>
      <c r="CU54">
        <v>12765.08</v>
      </c>
      <c r="CV54">
        <v>19465.740000000002</v>
      </c>
      <c r="CW54">
        <v>30430.6</v>
      </c>
      <c r="CX54">
        <v>36319.089999999997</v>
      </c>
      <c r="CY54">
        <v>32258.35</v>
      </c>
      <c r="CZ54">
        <v>36304.35</v>
      </c>
      <c r="DA54">
        <v>38647.980000000003</v>
      </c>
      <c r="DB54">
        <v>44821.78</v>
      </c>
      <c r="DC54">
        <v>47768.34</v>
      </c>
      <c r="DD54">
        <v>46757.440000000002</v>
      </c>
      <c r="DE54">
        <v>60930.82</v>
      </c>
      <c r="DF54">
        <v>117240</v>
      </c>
      <c r="DG54">
        <v>88869.18</v>
      </c>
      <c r="DH54">
        <v>47505.84</v>
      </c>
      <c r="DI54">
        <v>44681.13</v>
      </c>
      <c r="DJ54">
        <v>46185.39</v>
      </c>
      <c r="DK54">
        <v>44581.1</v>
      </c>
      <c r="DL54">
        <v>19</v>
      </c>
      <c r="DM54">
        <v>19</v>
      </c>
    </row>
    <row r="55" spans="1:117" hidden="1" x14ac:dyDescent="0.25">
      <c r="A55" t="s">
        <v>62</v>
      </c>
      <c r="B55" t="s">
        <v>37</v>
      </c>
      <c r="C55" t="s">
        <v>61</v>
      </c>
      <c r="D55" t="s">
        <v>61</v>
      </c>
      <c r="E55" t="s">
        <v>37</v>
      </c>
      <c r="F55" t="s">
        <v>61</v>
      </c>
      <c r="G55" t="s">
        <v>61</v>
      </c>
      <c r="H55" t="s">
        <v>61</v>
      </c>
      <c r="I55" t="s">
        <v>199</v>
      </c>
      <c r="J55" s="22">
        <v>43670</v>
      </c>
      <c r="K55" s="28">
        <v>19</v>
      </c>
      <c r="L55" s="28">
        <v>19</v>
      </c>
      <c r="M55">
        <v>86</v>
      </c>
      <c r="N55">
        <v>86</v>
      </c>
      <c r="O55">
        <v>0</v>
      </c>
      <c r="P55">
        <v>0</v>
      </c>
      <c r="Q55">
        <v>0</v>
      </c>
      <c r="R55">
        <v>0</v>
      </c>
      <c r="S55" s="28">
        <v>0</v>
      </c>
      <c r="T55">
        <v>10035.77</v>
      </c>
      <c r="U55">
        <v>9668.5619999999999</v>
      </c>
      <c r="V55">
        <v>9515.1010000000006</v>
      </c>
      <c r="W55">
        <v>9460.9850000000006</v>
      </c>
      <c r="X55">
        <v>9437.6460000000006</v>
      </c>
      <c r="Y55">
        <v>10561.9</v>
      </c>
      <c r="Z55">
        <v>13133.95</v>
      </c>
      <c r="AA55">
        <v>14986.31</v>
      </c>
      <c r="AB55">
        <v>18456.59</v>
      </c>
      <c r="AC55">
        <v>22919.89</v>
      </c>
      <c r="AD55">
        <v>25687.83</v>
      </c>
      <c r="AE55">
        <v>26290.87</v>
      </c>
      <c r="AF55">
        <v>26381.4</v>
      </c>
      <c r="AG55">
        <v>26728.14</v>
      </c>
      <c r="AH55">
        <v>27154.400000000001</v>
      </c>
      <c r="AI55">
        <v>27714.57</v>
      </c>
      <c r="AJ55">
        <v>26799.79</v>
      </c>
      <c r="AK55">
        <v>25817.72</v>
      </c>
      <c r="AL55">
        <v>21926.9</v>
      </c>
      <c r="AM55">
        <v>20070.52</v>
      </c>
      <c r="AN55">
        <v>17478.27</v>
      </c>
      <c r="AO55">
        <v>14610.18</v>
      </c>
      <c r="AP55">
        <v>11973.95</v>
      </c>
      <c r="AQ55">
        <v>10794.47</v>
      </c>
      <c r="AR55">
        <v>67.029070000000004</v>
      </c>
      <c r="AS55">
        <v>64.662790000000001</v>
      </c>
      <c r="AT55">
        <v>63.348840000000003</v>
      </c>
      <c r="AU55">
        <v>62.744190000000003</v>
      </c>
      <c r="AV55">
        <v>62.139530000000001</v>
      </c>
      <c r="AW55">
        <v>61.069769999999998</v>
      </c>
      <c r="AX55">
        <v>60.62209</v>
      </c>
      <c r="AY55">
        <v>62.633719999999997</v>
      </c>
      <c r="AZ55">
        <v>67.296509999999998</v>
      </c>
      <c r="BA55">
        <v>71.145349999999993</v>
      </c>
      <c r="BB55">
        <v>75.470929999999996</v>
      </c>
      <c r="BC55">
        <v>79.418599999999998</v>
      </c>
      <c r="BD55">
        <v>84.104650000000007</v>
      </c>
      <c r="BE55">
        <v>88</v>
      </c>
      <c r="BF55">
        <v>90.220929999999996</v>
      </c>
      <c r="BG55">
        <v>90.593029999999999</v>
      </c>
      <c r="BH55">
        <v>90.37791</v>
      </c>
      <c r="BI55">
        <v>89.063959999999994</v>
      </c>
      <c r="BJ55">
        <v>88.104650000000007</v>
      </c>
      <c r="BK55">
        <v>84.343029999999999</v>
      </c>
      <c r="BL55">
        <v>78.755809999999997</v>
      </c>
      <c r="BM55">
        <v>74.313959999999994</v>
      </c>
      <c r="BN55">
        <v>72.087209999999999</v>
      </c>
      <c r="BO55">
        <v>69.976749999999996</v>
      </c>
      <c r="BP55">
        <v>-63.795520000000003</v>
      </c>
      <c r="BQ55">
        <v>-50.099930000000001</v>
      </c>
      <c r="BR55">
        <v>-32.204740000000001</v>
      </c>
      <c r="BS55">
        <v>-18.365829999999999</v>
      </c>
      <c r="BT55">
        <v>-0.29394160000000003</v>
      </c>
      <c r="BU55">
        <v>177.45249999999999</v>
      </c>
      <c r="BV55">
        <v>180.309</v>
      </c>
      <c r="BW55">
        <v>79.624380000000002</v>
      </c>
      <c r="BX55">
        <v>-192.4203</v>
      </c>
      <c r="BY55">
        <v>-204.46019999999999</v>
      </c>
      <c r="BZ55">
        <v>40.650799999999997</v>
      </c>
      <c r="CA55">
        <v>2.678982</v>
      </c>
      <c r="CB55">
        <v>44.980519999999999</v>
      </c>
      <c r="CC55">
        <v>56.99362</v>
      </c>
      <c r="CD55">
        <v>-51.66919</v>
      </c>
      <c r="CE55">
        <v>-339.49790000000002</v>
      </c>
      <c r="CF55">
        <v>-264.95299999999997</v>
      </c>
      <c r="CG55">
        <v>-52.478400000000001</v>
      </c>
      <c r="CH55">
        <v>2628.7860000000001</v>
      </c>
      <c r="CI55">
        <v>1186.626</v>
      </c>
      <c r="CJ55">
        <v>732.79830000000004</v>
      </c>
      <c r="CK55">
        <v>469.60250000000002</v>
      </c>
      <c r="CL55">
        <v>74.537319999999994</v>
      </c>
      <c r="CM55">
        <v>-66.27243</v>
      </c>
      <c r="CN55">
        <v>4332.8670000000002</v>
      </c>
      <c r="CO55">
        <v>3813.3420000000001</v>
      </c>
      <c r="CP55">
        <v>3961.5619999999999</v>
      </c>
      <c r="CQ55">
        <v>3734.9949999999999</v>
      </c>
      <c r="CR55">
        <v>3702.2170000000001</v>
      </c>
      <c r="CS55">
        <v>6525.2510000000002</v>
      </c>
      <c r="CT55">
        <v>7532.8209999999999</v>
      </c>
      <c r="CU55">
        <v>2830.8330000000001</v>
      </c>
      <c r="CV55">
        <v>8177.7430000000004</v>
      </c>
      <c r="CW55">
        <v>13779.78</v>
      </c>
      <c r="CX55">
        <v>9758.9009999999998</v>
      </c>
      <c r="CY55">
        <v>5157.66</v>
      </c>
      <c r="CZ55">
        <v>3803.473</v>
      </c>
      <c r="DA55">
        <v>5431.4579999999996</v>
      </c>
      <c r="DB55">
        <v>9170.73</v>
      </c>
      <c r="DC55">
        <v>13270.95</v>
      </c>
      <c r="DD55">
        <v>17000.38</v>
      </c>
      <c r="DE55">
        <v>17959.3</v>
      </c>
      <c r="DF55">
        <v>23100.26</v>
      </c>
      <c r="DG55">
        <v>19222.740000000002</v>
      </c>
      <c r="DH55">
        <v>10643.36</v>
      </c>
      <c r="DI55">
        <v>7221.4229999999998</v>
      </c>
      <c r="DJ55">
        <v>6170.2030000000004</v>
      </c>
      <c r="DK55">
        <v>8595.4930000000004</v>
      </c>
      <c r="DL55">
        <v>19</v>
      </c>
      <c r="DM55">
        <v>19</v>
      </c>
    </row>
    <row r="56" spans="1:117" hidden="1" x14ac:dyDescent="0.25">
      <c r="A56" t="s">
        <v>62</v>
      </c>
      <c r="B56" t="s">
        <v>38</v>
      </c>
      <c r="C56" t="s">
        <v>61</v>
      </c>
      <c r="D56" t="s">
        <v>61</v>
      </c>
      <c r="E56" t="s">
        <v>38</v>
      </c>
      <c r="F56" t="s">
        <v>61</v>
      </c>
      <c r="G56" t="s">
        <v>61</v>
      </c>
      <c r="H56" t="s">
        <v>61</v>
      </c>
      <c r="I56" t="s">
        <v>199</v>
      </c>
      <c r="J56" s="22">
        <v>43670</v>
      </c>
      <c r="K56" s="28">
        <v>19</v>
      </c>
      <c r="L56" s="28">
        <v>19</v>
      </c>
      <c r="M56">
        <v>2</v>
      </c>
      <c r="N56">
        <v>2</v>
      </c>
      <c r="O56">
        <v>0</v>
      </c>
      <c r="P56">
        <v>0</v>
      </c>
      <c r="Q56">
        <v>1</v>
      </c>
      <c r="R56">
        <v>1</v>
      </c>
      <c r="S56" s="28">
        <v>1</v>
      </c>
      <c r="AR56">
        <v>68.5</v>
      </c>
      <c r="AS56">
        <v>66</v>
      </c>
      <c r="AT56">
        <v>64.5</v>
      </c>
      <c r="AU56">
        <v>64</v>
      </c>
      <c r="AV56">
        <v>63</v>
      </c>
      <c r="AW56">
        <v>61.5</v>
      </c>
      <c r="AX56">
        <v>61</v>
      </c>
      <c r="AY56">
        <v>63.5</v>
      </c>
      <c r="AZ56">
        <v>68.5</v>
      </c>
      <c r="BA56">
        <v>72</v>
      </c>
      <c r="BB56">
        <v>76</v>
      </c>
      <c r="BC56">
        <v>80.5</v>
      </c>
      <c r="BD56">
        <v>86</v>
      </c>
      <c r="BE56">
        <v>90</v>
      </c>
      <c r="BF56">
        <v>92.5</v>
      </c>
      <c r="BG56">
        <v>92.5</v>
      </c>
      <c r="BH56">
        <v>92</v>
      </c>
      <c r="BI56">
        <v>91</v>
      </c>
      <c r="BJ56">
        <v>90.5</v>
      </c>
      <c r="BK56">
        <v>85.5</v>
      </c>
      <c r="BL56">
        <v>79.5</v>
      </c>
      <c r="BM56">
        <v>75.5</v>
      </c>
      <c r="BN56">
        <v>74</v>
      </c>
      <c r="BO56">
        <v>71.5</v>
      </c>
      <c r="DL56">
        <v>19</v>
      </c>
      <c r="DM56">
        <v>19</v>
      </c>
    </row>
    <row r="57" spans="1:117" hidden="1" x14ac:dyDescent="0.25">
      <c r="A57" t="s">
        <v>62</v>
      </c>
      <c r="B57" t="s">
        <v>108</v>
      </c>
      <c r="C57" t="s">
        <v>61</v>
      </c>
      <c r="D57" t="s">
        <v>108</v>
      </c>
      <c r="E57" t="s">
        <v>61</v>
      </c>
      <c r="F57" t="s">
        <v>61</v>
      </c>
      <c r="G57" t="s">
        <v>61</v>
      </c>
      <c r="H57" t="s">
        <v>61</v>
      </c>
      <c r="I57" t="s">
        <v>199</v>
      </c>
      <c r="J57" s="22">
        <v>43670</v>
      </c>
      <c r="K57" s="28">
        <v>19</v>
      </c>
      <c r="L57" s="28">
        <v>20</v>
      </c>
      <c r="M57">
        <v>11</v>
      </c>
      <c r="N57">
        <v>11</v>
      </c>
      <c r="O57">
        <v>0</v>
      </c>
      <c r="P57">
        <v>0</v>
      </c>
      <c r="Q57">
        <v>1</v>
      </c>
      <c r="R57">
        <v>1</v>
      </c>
      <c r="S57" s="28">
        <v>1</v>
      </c>
      <c r="AR57">
        <v>71.818179999999998</v>
      </c>
      <c r="AS57">
        <v>68.681820000000002</v>
      </c>
      <c r="AT57">
        <v>66.909090000000006</v>
      </c>
      <c r="AU57">
        <v>65.727270000000004</v>
      </c>
      <c r="AV57">
        <v>65.454539999999994</v>
      </c>
      <c r="AW57">
        <v>64.818179999999998</v>
      </c>
      <c r="AX57">
        <v>64.136359999999996</v>
      </c>
      <c r="AY57">
        <v>65.727270000000004</v>
      </c>
      <c r="AZ57">
        <v>69.636359999999996</v>
      </c>
      <c r="BA57">
        <v>74.454539999999994</v>
      </c>
      <c r="BB57">
        <v>80.227270000000004</v>
      </c>
      <c r="BC57">
        <v>84.090909999999994</v>
      </c>
      <c r="BD57">
        <v>86.318179999999998</v>
      </c>
      <c r="BE57">
        <v>90.227270000000004</v>
      </c>
      <c r="BF57">
        <v>92.909090000000006</v>
      </c>
      <c r="BG57">
        <v>93.590909999999994</v>
      </c>
      <c r="BH57">
        <v>92.954539999999994</v>
      </c>
      <c r="BI57">
        <v>92.590909999999994</v>
      </c>
      <c r="BJ57">
        <v>91.681820000000002</v>
      </c>
      <c r="BK57">
        <v>89.318179999999998</v>
      </c>
      <c r="BL57">
        <v>85.363640000000004</v>
      </c>
      <c r="BM57">
        <v>80.954539999999994</v>
      </c>
      <c r="BN57">
        <v>78.181820000000002</v>
      </c>
      <c r="BO57">
        <v>75.681820000000002</v>
      </c>
      <c r="DL57">
        <v>19</v>
      </c>
      <c r="DM57">
        <v>20</v>
      </c>
    </row>
    <row r="58" spans="1:117" hidden="1" x14ac:dyDescent="0.25">
      <c r="A58" t="s">
        <v>62</v>
      </c>
      <c r="B58" t="s">
        <v>110</v>
      </c>
      <c r="C58" t="s">
        <v>61</v>
      </c>
      <c r="D58" t="s">
        <v>110</v>
      </c>
      <c r="E58" t="s">
        <v>61</v>
      </c>
      <c r="F58" t="s">
        <v>61</v>
      </c>
      <c r="G58" t="s">
        <v>61</v>
      </c>
      <c r="H58" t="s">
        <v>61</v>
      </c>
      <c r="I58" t="s">
        <v>199</v>
      </c>
      <c r="J58" s="22">
        <v>43670</v>
      </c>
      <c r="K58" s="28">
        <v>19</v>
      </c>
      <c r="L58" s="28">
        <v>19</v>
      </c>
      <c r="M58">
        <v>12</v>
      </c>
      <c r="N58">
        <v>12</v>
      </c>
      <c r="O58">
        <v>0</v>
      </c>
      <c r="P58">
        <v>0</v>
      </c>
      <c r="Q58">
        <v>1</v>
      </c>
      <c r="R58">
        <v>1</v>
      </c>
      <c r="S58" s="28">
        <v>1</v>
      </c>
      <c r="AR58">
        <v>73.916659999999993</v>
      </c>
      <c r="AS58">
        <v>70.666659999999993</v>
      </c>
      <c r="AT58">
        <v>69.25</v>
      </c>
      <c r="AU58">
        <v>68.291659999999993</v>
      </c>
      <c r="AV58">
        <v>67.791659999999993</v>
      </c>
      <c r="AW58">
        <v>66.625</v>
      </c>
      <c r="AX58">
        <v>66</v>
      </c>
      <c r="AY58">
        <v>67.75</v>
      </c>
      <c r="AZ58">
        <v>71.625</v>
      </c>
      <c r="BA58">
        <v>76.333340000000007</v>
      </c>
      <c r="BB58">
        <v>80.708340000000007</v>
      </c>
      <c r="BC58">
        <v>84.916659999999993</v>
      </c>
      <c r="BD58">
        <v>89.333340000000007</v>
      </c>
      <c r="BE58">
        <v>93.375</v>
      </c>
      <c r="BF58">
        <v>95.791659999999993</v>
      </c>
      <c r="BG58">
        <v>97.166659999999993</v>
      </c>
      <c r="BH58">
        <v>97.625</v>
      </c>
      <c r="BI58">
        <v>97.25</v>
      </c>
      <c r="BJ58">
        <v>96.541659999999993</v>
      </c>
      <c r="BK58">
        <v>94.458340000000007</v>
      </c>
      <c r="BL58">
        <v>90.083340000000007</v>
      </c>
      <c r="BM58">
        <v>85.041659999999993</v>
      </c>
      <c r="BN58">
        <v>81.291659999999993</v>
      </c>
      <c r="BO58">
        <v>78.25</v>
      </c>
      <c r="DL58">
        <v>19</v>
      </c>
      <c r="DM58">
        <v>19</v>
      </c>
    </row>
    <row r="59" spans="1:117" hidden="1" x14ac:dyDescent="0.25">
      <c r="A59" t="s">
        <v>62</v>
      </c>
      <c r="B59" t="s">
        <v>109</v>
      </c>
      <c r="C59" t="s">
        <v>61</v>
      </c>
      <c r="D59" t="s">
        <v>109</v>
      </c>
      <c r="E59" t="s">
        <v>61</v>
      </c>
      <c r="F59" t="s">
        <v>61</v>
      </c>
      <c r="G59" t="s">
        <v>61</v>
      </c>
      <c r="H59" t="s">
        <v>61</v>
      </c>
      <c r="I59" t="s">
        <v>199</v>
      </c>
      <c r="J59" s="22">
        <v>43670</v>
      </c>
      <c r="K59" s="28">
        <v>19</v>
      </c>
      <c r="L59" s="28">
        <v>19</v>
      </c>
      <c r="M59">
        <v>59</v>
      </c>
      <c r="N59">
        <v>59</v>
      </c>
      <c r="O59">
        <v>0</v>
      </c>
      <c r="P59">
        <v>0</v>
      </c>
      <c r="Q59">
        <v>0</v>
      </c>
      <c r="R59">
        <v>1</v>
      </c>
      <c r="S59" s="28">
        <v>1</v>
      </c>
      <c r="AR59">
        <v>68.5</v>
      </c>
      <c r="AS59">
        <v>66</v>
      </c>
      <c r="AT59">
        <v>64.5</v>
      </c>
      <c r="AU59">
        <v>64</v>
      </c>
      <c r="AV59">
        <v>63</v>
      </c>
      <c r="AW59">
        <v>61.5</v>
      </c>
      <c r="AX59">
        <v>61</v>
      </c>
      <c r="AY59">
        <v>63.5</v>
      </c>
      <c r="AZ59">
        <v>68.5</v>
      </c>
      <c r="BA59">
        <v>72</v>
      </c>
      <c r="BB59">
        <v>76</v>
      </c>
      <c r="BC59">
        <v>80.5</v>
      </c>
      <c r="BD59">
        <v>86</v>
      </c>
      <c r="BE59">
        <v>90</v>
      </c>
      <c r="BF59">
        <v>92.5</v>
      </c>
      <c r="BG59">
        <v>92.5</v>
      </c>
      <c r="BH59">
        <v>92</v>
      </c>
      <c r="BI59">
        <v>91</v>
      </c>
      <c r="BJ59">
        <v>90.5</v>
      </c>
      <c r="BK59">
        <v>85.5</v>
      </c>
      <c r="BL59">
        <v>79.5</v>
      </c>
      <c r="BM59">
        <v>75.5</v>
      </c>
      <c r="BN59">
        <v>74</v>
      </c>
      <c r="BO59">
        <v>71.5</v>
      </c>
      <c r="DL59">
        <v>19</v>
      </c>
      <c r="DM59">
        <v>19</v>
      </c>
    </row>
    <row r="60" spans="1:117" hidden="1" x14ac:dyDescent="0.25">
      <c r="A60" t="s">
        <v>62</v>
      </c>
      <c r="B60" t="s">
        <v>209</v>
      </c>
      <c r="C60" t="s">
        <v>61</v>
      </c>
      <c r="D60" t="s">
        <v>61</v>
      </c>
      <c r="E60" t="s">
        <v>61</v>
      </c>
      <c r="F60" t="s">
        <v>61</v>
      </c>
      <c r="G60" t="s">
        <v>61</v>
      </c>
      <c r="H60" t="s">
        <v>209</v>
      </c>
      <c r="I60" t="s">
        <v>199</v>
      </c>
      <c r="J60" s="22">
        <v>43670</v>
      </c>
      <c r="K60" s="28">
        <v>19</v>
      </c>
      <c r="L60" s="28">
        <v>19</v>
      </c>
      <c r="M60">
        <v>11</v>
      </c>
      <c r="N60">
        <v>11</v>
      </c>
      <c r="O60">
        <v>0</v>
      </c>
      <c r="P60">
        <v>0</v>
      </c>
      <c r="Q60">
        <v>1</v>
      </c>
      <c r="R60">
        <v>1</v>
      </c>
      <c r="S60" s="28">
        <v>1</v>
      </c>
      <c r="AR60">
        <v>75.25</v>
      </c>
      <c r="AS60">
        <v>72.7</v>
      </c>
      <c r="AT60">
        <v>69.55</v>
      </c>
      <c r="AU60">
        <v>67.900000000000006</v>
      </c>
      <c r="AV60">
        <v>67.099999999999994</v>
      </c>
      <c r="AW60">
        <v>66.25</v>
      </c>
      <c r="AX60">
        <v>65.5</v>
      </c>
      <c r="AY60">
        <v>67.2</v>
      </c>
      <c r="AZ60">
        <v>72.400000000000006</v>
      </c>
      <c r="BA60">
        <v>77.150000000000006</v>
      </c>
      <c r="BB60">
        <v>81.849999999999994</v>
      </c>
      <c r="BC60">
        <v>85.9</v>
      </c>
      <c r="BD60">
        <v>89.85</v>
      </c>
      <c r="BE60">
        <v>93.8</v>
      </c>
      <c r="BF60">
        <v>96.15</v>
      </c>
      <c r="BG60">
        <v>97.9</v>
      </c>
      <c r="BH60">
        <v>98.55</v>
      </c>
      <c r="BI60">
        <v>98.15</v>
      </c>
      <c r="BJ60">
        <v>97.3</v>
      </c>
      <c r="BK60">
        <v>94.55</v>
      </c>
      <c r="BL60">
        <v>88.2</v>
      </c>
      <c r="BM60">
        <v>83.35</v>
      </c>
      <c r="BN60">
        <v>80.150000000000006</v>
      </c>
      <c r="BO60">
        <v>77.599999999999994</v>
      </c>
      <c r="DL60">
        <v>19</v>
      </c>
      <c r="DM60">
        <v>19</v>
      </c>
    </row>
    <row r="61" spans="1:117" hidden="1" x14ac:dyDescent="0.25">
      <c r="A61" t="s">
        <v>62</v>
      </c>
      <c r="B61" t="s">
        <v>31</v>
      </c>
      <c r="C61" t="s">
        <v>61</v>
      </c>
      <c r="D61" t="s">
        <v>61</v>
      </c>
      <c r="E61" t="s">
        <v>31</v>
      </c>
      <c r="F61" t="s">
        <v>61</v>
      </c>
      <c r="G61" t="s">
        <v>61</v>
      </c>
      <c r="H61" t="s">
        <v>61</v>
      </c>
      <c r="I61" t="s">
        <v>199</v>
      </c>
      <c r="J61" s="22">
        <v>43670</v>
      </c>
      <c r="K61" s="28">
        <v>19</v>
      </c>
      <c r="L61" s="28">
        <v>19</v>
      </c>
      <c r="M61">
        <v>3</v>
      </c>
      <c r="N61">
        <v>3</v>
      </c>
      <c r="O61">
        <v>0</v>
      </c>
      <c r="P61">
        <v>0</v>
      </c>
      <c r="Q61">
        <v>1</v>
      </c>
      <c r="R61">
        <v>0</v>
      </c>
      <c r="S61" s="28">
        <v>1</v>
      </c>
      <c r="AR61">
        <v>70.5</v>
      </c>
      <c r="AS61">
        <v>67.333340000000007</v>
      </c>
      <c r="AT61">
        <v>65.666659999999993</v>
      </c>
      <c r="AU61">
        <v>64.166659999999993</v>
      </c>
      <c r="AV61">
        <v>63.333329999999997</v>
      </c>
      <c r="AW61">
        <v>62</v>
      </c>
      <c r="AX61">
        <v>61.5</v>
      </c>
      <c r="AY61">
        <v>63.5</v>
      </c>
      <c r="AZ61">
        <v>68.333340000000007</v>
      </c>
      <c r="BA61">
        <v>72.5</v>
      </c>
      <c r="BB61">
        <v>77.166659999999993</v>
      </c>
      <c r="BC61">
        <v>81.833340000000007</v>
      </c>
      <c r="BD61">
        <v>87</v>
      </c>
      <c r="BE61">
        <v>90.833340000000007</v>
      </c>
      <c r="BF61">
        <v>93.666659999999993</v>
      </c>
      <c r="BG61">
        <v>94.5</v>
      </c>
      <c r="BH61">
        <v>95.166659999999993</v>
      </c>
      <c r="BI61">
        <v>94.5</v>
      </c>
      <c r="BJ61">
        <v>93.5</v>
      </c>
      <c r="BK61">
        <v>89</v>
      </c>
      <c r="BL61">
        <v>83.833340000000007</v>
      </c>
      <c r="BM61">
        <v>79.666659999999993</v>
      </c>
      <c r="BN61">
        <v>77.166659999999993</v>
      </c>
      <c r="BO61">
        <v>74.666659999999993</v>
      </c>
      <c r="DL61">
        <v>19</v>
      </c>
      <c r="DM61">
        <v>19</v>
      </c>
    </row>
    <row r="62" spans="1:117" hidden="1" x14ac:dyDescent="0.25">
      <c r="A62" t="s">
        <v>62</v>
      </c>
      <c r="B62" t="s">
        <v>203</v>
      </c>
      <c r="C62" t="s">
        <v>61</v>
      </c>
      <c r="D62" t="s">
        <v>61</v>
      </c>
      <c r="E62" t="s">
        <v>61</v>
      </c>
      <c r="F62" t="s">
        <v>98</v>
      </c>
      <c r="G62" t="s">
        <v>61</v>
      </c>
      <c r="H62" t="s">
        <v>61</v>
      </c>
      <c r="I62" t="s">
        <v>199</v>
      </c>
      <c r="J62" s="22">
        <v>43670</v>
      </c>
      <c r="K62" s="28">
        <v>19</v>
      </c>
      <c r="L62" s="28">
        <v>19</v>
      </c>
      <c r="M62">
        <v>123</v>
      </c>
      <c r="N62">
        <v>122</v>
      </c>
      <c r="O62">
        <v>0</v>
      </c>
      <c r="P62">
        <v>0</v>
      </c>
      <c r="Q62">
        <v>0</v>
      </c>
      <c r="R62">
        <v>0</v>
      </c>
      <c r="S62" s="28">
        <v>0</v>
      </c>
      <c r="T62">
        <v>14088.75</v>
      </c>
      <c r="U62">
        <v>13425.33</v>
      </c>
      <c r="V62">
        <v>13133.41</v>
      </c>
      <c r="W62">
        <v>13533.13</v>
      </c>
      <c r="X62">
        <v>13922.64</v>
      </c>
      <c r="Y62">
        <v>14324.61</v>
      </c>
      <c r="Z62">
        <v>15415.81</v>
      </c>
      <c r="AA62">
        <v>15134.35</v>
      </c>
      <c r="AB62">
        <v>17036.419999999998</v>
      </c>
      <c r="AC62">
        <v>17312.78</v>
      </c>
      <c r="AD62">
        <v>17647.689999999999</v>
      </c>
      <c r="AE62">
        <v>18563.099999999999</v>
      </c>
      <c r="AF62">
        <v>20016.689999999999</v>
      </c>
      <c r="AG62">
        <v>21169.7</v>
      </c>
      <c r="AH62">
        <v>22454.22</v>
      </c>
      <c r="AI62">
        <v>23522.31</v>
      </c>
      <c r="AJ62">
        <v>24747.26</v>
      </c>
      <c r="AK62">
        <v>25751.68</v>
      </c>
      <c r="AL62">
        <v>20755.490000000002</v>
      </c>
      <c r="AM62">
        <v>26993.33</v>
      </c>
      <c r="AN62">
        <v>27837.14</v>
      </c>
      <c r="AO62">
        <v>25769.32</v>
      </c>
      <c r="AP62">
        <v>21263.3</v>
      </c>
      <c r="AQ62">
        <v>16852.740000000002</v>
      </c>
      <c r="AR62">
        <v>70.677689999999998</v>
      </c>
      <c r="AS62">
        <v>68.103300000000004</v>
      </c>
      <c r="AT62">
        <v>66.652889999999999</v>
      </c>
      <c r="AU62">
        <v>65.421490000000006</v>
      </c>
      <c r="AV62">
        <v>65.095039999999997</v>
      </c>
      <c r="AW62">
        <v>64.223140000000001</v>
      </c>
      <c r="AX62">
        <v>63.628100000000003</v>
      </c>
      <c r="AY62">
        <v>65.053719999999998</v>
      </c>
      <c r="AZ62">
        <v>68.995859999999993</v>
      </c>
      <c r="BA62">
        <v>73.533060000000006</v>
      </c>
      <c r="BB62">
        <v>77.834710000000001</v>
      </c>
      <c r="BC62">
        <v>81.838840000000005</v>
      </c>
      <c r="BD62">
        <v>85.942149999999998</v>
      </c>
      <c r="BE62">
        <v>89.557850000000002</v>
      </c>
      <c r="BF62">
        <v>91.570250000000001</v>
      </c>
      <c r="BG62">
        <v>92.867769999999993</v>
      </c>
      <c r="BH62">
        <v>93.198350000000005</v>
      </c>
      <c r="BI62">
        <v>92.582639999999998</v>
      </c>
      <c r="BJ62">
        <v>91.520660000000007</v>
      </c>
      <c r="BK62">
        <v>89.020660000000007</v>
      </c>
      <c r="BL62">
        <v>84.140500000000003</v>
      </c>
      <c r="BM62">
        <v>79.450419999999994</v>
      </c>
      <c r="BN62">
        <v>76.417360000000002</v>
      </c>
      <c r="BO62">
        <v>74.119829999999993</v>
      </c>
      <c r="BP62">
        <v>-142.0471</v>
      </c>
      <c r="BQ62">
        <v>-109.0836</v>
      </c>
      <c r="BR62">
        <v>-58.735529999999997</v>
      </c>
      <c r="BS62">
        <v>-10.727359999999999</v>
      </c>
      <c r="BT62">
        <v>-39.856830000000002</v>
      </c>
      <c r="BU62">
        <v>72.453639999999993</v>
      </c>
      <c r="BV62">
        <v>-143.81100000000001</v>
      </c>
      <c r="BW62">
        <v>-19.869810000000001</v>
      </c>
      <c r="BX62">
        <v>92.375479999999996</v>
      </c>
      <c r="BY62">
        <v>110.73220000000001</v>
      </c>
      <c r="BZ62">
        <v>147.96799999999999</v>
      </c>
      <c r="CA62">
        <v>151.94759999999999</v>
      </c>
      <c r="CB62">
        <v>-132.8784</v>
      </c>
      <c r="CC62">
        <v>-63.046349999999997</v>
      </c>
      <c r="CD62">
        <v>-83.02637</v>
      </c>
      <c r="CE62">
        <v>-132.3193</v>
      </c>
      <c r="CF62">
        <v>-386.80869999999999</v>
      </c>
      <c r="CG62">
        <v>-25.814409999999999</v>
      </c>
      <c r="CH62">
        <v>5997.77</v>
      </c>
      <c r="CI62">
        <v>373.50450000000001</v>
      </c>
      <c r="CJ62">
        <v>-420.53210000000001</v>
      </c>
      <c r="CK62">
        <v>-105.35080000000001</v>
      </c>
      <c r="CL62">
        <v>21.629909999999999</v>
      </c>
      <c r="CM62">
        <v>-78.400490000000005</v>
      </c>
      <c r="CN62">
        <v>4254.7190000000001</v>
      </c>
      <c r="CO62">
        <v>3565</v>
      </c>
      <c r="CP62">
        <v>3284.9839999999999</v>
      </c>
      <c r="CQ62">
        <v>3247.1709999999998</v>
      </c>
      <c r="CR62">
        <v>2903.0549999999998</v>
      </c>
      <c r="CS62">
        <v>2041.7929999999999</v>
      </c>
      <c r="CT62">
        <v>2058.989</v>
      </c>
      <c r="CU62">
        <v>1792.9929999999999</v>
      </c>
      <c r="CV62">
        <v>2543.8850000000002</v>
      </c>
      <c r="CW62">
        <v>4301.1390000000001</v>
      </c>
      <c r="CX62">
        <v>8500.5640000000003</v>
      </c>
      <c r="CY62">
        <v>9897.6</v>
      </c>
      <c r="CZ62">
        <v>8839.7389999999996</v>
      </c>
      <c r="DA62">
        <v>8574.8330000000005</v>
      </c>
      <c r="DB62">
        <v>10078.6</v>
      </c>
      <c r="DC62">
        <v>11915.33</v>
      </c>
      <c r="DD62">
        <v>10969.75</v>
      </c>
      <c r="DE62">
        <v>8439.3369999999995</v>
      </c>
      <c r="DF62">
        <v>10247.58</v>
      </c>
      <c r="DG62">
        <v>6117.5630000000001</v>
      </c>
      <c r="DH62">
        <v>7542.32</v>
      </c>
      <c r="DI62">
        <v>6607.7389999999996</v>
      </c>
      <c r="DJ62">
        <v>5924.6350000000002</v>
      </c>
      <c r="DK62">
        <v>7850.7939999999999</v>
      </c>
      <c r="DL62">
        <v>19</v>
      </c>
      <c r="DM62">
        <v>19</v>
      </c>
    </row>
    <row r="63" spans="1:117" hidden="1" x14ac:dyDescent="0.25">
      <c r="A63" t="s">
        <v>62</v>
      </c>
      <c r="B63" t="s">
        <v>42</v>
      </c>
      <c r="C63" t="s">
        <v>61</v>
      </c>
      <c r="D63" t="s">
        <v>42</v>
      </c>
      <c r="E63" t="s">
        <v>61</v>
      </c>
      <c r="F63" t="s">
        <v>61</v>
      </c>
      <c r="G63" t="s">
        <v>61</v>
      </c>
      <c r="H63" t="s">
        <v>61</v>
      </c>
      <c r="I63" t="s">
        <v>199</v>
      </c>
      <c r="J63" s="22">
        <v>43670</v>
      </c>
      <c r="K63" s="28">
        <v>19</v>
      </c>
      <c r="L63" s="28">
        <v>19</v>
      </c>
      <c r="M63">
        <v>501</v>
      </c>
      <c r="N63">
        <v>500</v>
      </c>
      <c r="O63">
        <v>0</v>
      </c>
      <c r="P63">
        <v>0</v>
      </c>
      <c r="Q63">
        <v>0</v>
      </c>
      <c r="R63">
        <v>1</v>
      </c>
      <c r="S63" s="28">
        <v>1</v>
      </c>
      <c r="AR63">
        <v>70.799800000000005</v>
      </c>
      <c r="AS63">
        <v>68.249499999999998</v>
      </c>
      <c r="AT63">
        <v>66.679079999999999</v>
      </c>
      <c r="AU63">
        <v>65.472840000000005</v>
      </c>
      <c r="AV63">
        <v>65.102620000000002</v>
      </c>
      <c r="AW63">
        <v>64.264589999999998</v>
      </c>
      <c r="AX63">
        <v>63.627769999999998</v>
      </c>
      <c r="AY63">
        <v>65.076459999999997</v>
      </c>
      <c r="AZ63">
        <v>69.192149999999998</v>
      </c>
      <c r="BA63">
        <v>73.905429999999996</v>
      </c>
      <c r="BB63">
        <v>78.504019999999997</v>
      </c>
      <c r="BC63">
        <v>82.407449999999997</v>
      </c>
      <c r="BD63">
        <v>86.112679999999997</v>
      </c>
      <c r="BE63">
        <v>89.639840000000007</v>
      </c>
      <c r="BF63">
        <v>91.704220000000007</v>
      </c>
      <c r="BG63">
        <v>92.883300000000006</v>
      </c>
      <c r="BH63">
        <v>93.073440000000005</v>
      </c>
      <c r="BI63">
        <v>92.452709999999996</v>
      </c>
      <c r="BJ63">
        <v>91.267610000000005</v>
      </c>
      <c r="BK63">
        <v>88.747479999999996</v>
      </c>
      <c r="BL63">
        <v>83.982889999999998</v>
      </c>
      <c r="BM63">
        <v>79.362170000000006</v>
      </c>
      <c r="BN63">
        <v>76.361170000000001</v>
      </c>
      <c r="BO63">
        <v>74.147890000000004</v>
      </c>
      <c r="DL63">
        <v>19</v>
      </c>
      <c r="DM63">
        <v>19</v>
      </c>
    </row>
    <row r="64" spans="1:117" hidden="1" x14ac:dyDescent="0.25">
      <c r="A64" t="s">
        <v>62</v>
      </c>
      <c r="B64" t="s">
        <v>202</v>
      </c>
      <c r="C64" t="s">
        <v>61</v>
      </c>
      <c r="D64" t="s">
        <v>61</v>
      </c>
      <c r="E64" t="s">
        <v>61</v>
      </c>
      <c r="F64" t="s">
        <v>97</v>
      </c>
      <c r="G64" t="s">
        <v>61</v>
      </c>
      <c r="H64" t="s">
        <v>61</v>
      </c>
      <c r="I64" t="s">
        <v>199</v>
      </c>
      <c r="J64" s="22">
        <v>43670</v>
      </c>
      <c r="K64" s="28">
        <v>19</v>
      </c>
      <c r="L64" s="28">
        <v>19</v>
      </c>
      <c r="M64">
        <v>464</v>
      </c>
      <c r="N64">
        <v>463</v>
      </c>
      <c r="O64">
        <v>1</v>
      </c>
      <c r="P64">
        <v>0</v>
      </c>
      <c r="Q64">
        <v>0</v>
      </c>
      <c r="R64">
        <v>0</v>
      </c>
      <c r="S64" s="28">
        <v>0</v>
      </c>
      <c r="T64">
        <v>27933.39</v>
      </c>
      <c r="U64">
        <v>27321</v>
      </c>
      <c r="V64">
        <v>27112.25</v>
      </c>
      <c r="W64">
        <v>26982.97</v>
      </c>
      <c r="X64">
        <v>27578.87</v>
      </c>
      <c r="Y64">
        <v>30638.36</v>
      </c>
      <c r="Z64">
        <v>36955.94</v>
      </c>
      <c r="AA64">
        <v>40158.83</v>
      </c>
      <c r="AB64">
        <v>45988.32</v>
      </c>
      <c r="AC64">
        <v>53141.120000000003</v>
      </c>
      <c r="AD64">
        <v>60033.41</v>
      </c>
      <c r="AE64">
        <v>63082.63</v>
      </c>
      <c r="AF64">
        <v>64741.11</v>
      </c>
      <c r="AG64">
        <v>66699.240000000005</v>
      </c>
      <c r="AH64">
        <v>67824.800000000003</v>
      </c>
      <c r="AI64">
        <v>68551.25</v>
      </c>
      <c r="AJ64">
        <v>67691.839999999997</v>
      </c>
      <c r="AK64">
        <v>66351.259999999995</v>
      </c>
      <c r="AL64">
        <v>57224.26</v>
      </c>
      <c r="AM64">
        <v>58476.17</v>
      </c>
      <c r="AN64">
        <v>53565.01</v>
      </c>
      <c r="AO64">
        <v>44477.93</v>
      </c>
      <c r="AP64">
        <v>34175.06</v>
      </c>
      <c r="AQ64">
        <v>30334.41</v>
      </c>
      <c r="AR64">
        <v>70.717160000000007</v>
      </c>
      <c r="AS64">
        <v>68.149889999999999</v>
      </c>
      <c r="AT64">
        <v>66.556449999999998</v>
      </c>
      <c r="AU64">
        <v>65.451030000000003</v>
      </c>
      <c r="AV64">
        <v>64.980329999999995</v>
      </c>
      <c r="AW64">
        <v>64.061790000000002</v>
      </c>
      <c r="AX64">
        <v>63.431370000000001</v>
      </c>
      <c r="AY64">
        <v>65.030289999999994</v>
      </c>
      <c r="AZ64">
        <v>69.282529999999994</v>
      </c>
      <c r="BA64">
        <v>73.883579999999995</v>
      </c>
      <c r="BB64">
        <v>78.500720000000001</v>
      </c>
      <c r="BC64">
        <v>82.452910000000003</v>
      </c>
      <c r="BD64">
        <v>86.266289999999998</v>
      </c>
      <c r="BE64">
        <v>89.851010000000002</v>
      </c>
      <c r="BF64">
        <v>92.010679999999994</v>
      </c>
      <c r="BG64">
        <v>92.995530000000002</v>
      </c>
      <c r="BH64">
        <v>93.046760000000006</v>
      </c>
      <c r="BI64">
        <v>92.399959999999993</v>
      </c>
      <c r="BJ64">
        <v>91.296660000000003</v>
      </c>
      <c r="BK64">
        <v>88.472650000000002</v>
      </c>
      <c r="BL64">
        <v>83.617019999999997</v>
      </c>
      <c r="BM64">
        <v>79.099609999999998</v>
      </c>
      <c r="BN64">
        <v>76.289820000000006</v>
      </c>
      <c r="BO64">
        <v>74.036609999999996</v>
      </c>
      <c r="BP64">
        <v>-501.73599999999999</v>
      </c>
      <c r="BQ64">
        <v>-448.82639999999998</v>
      </c>
      <c r="BR64">
        <v>-513.32830000000001</v>
      </c>
      <c r="BS64">
        <v>-270.93450000000001</v>
      </c>
      <c r="BT64">
        <v>-34.457180000000001</v>
      </c>
      <c r="BU64">
        <v>76.519139999999993</v>
      </c>
      <c r="BV64">
        <v>79.649090000000001</v>
      </c>
      <c r="BW64">
        <v>179.14830000000001</v>
      </c>
      <c r="BX64">
        <v>-254.8399</v>
      </c>
      <c r="BY64">
        <v>-381.14609999999999</v>
      </c>
      <c r="BZ64">
        <v>348.18579999999997</v>
      </c>
      <c r="CA64">
        <v>253.4417</v>
      </c>
      <c r="CB64">
        <v>499.28469999999999</v>
      </c>
      <c r="CC64">
        <v>311.42899999999997</v>
      </c>
      <c r="CD64">
        <v>338.82780000000002</v>
      </c>
      <c r="CE64">
        <v>-301.82600000000002</v>
      </c>
      <c r="CF64">
        <v>-653.6567</v>
      </c>
      <c r="CG64">
        <v>-381.40120000000002</v>
      </c>
      <c r="CH64">
        <v>7331.232</v>
      </c>
      <c r="CI64">
        <v>1277.326</v>
      </c>
      <c r="CJ64">
        <v>465.83300000000003</v>
      </c>
      <c r="CK64">
        <v>278.66419999999999</v>
      </c>
      <c r="CL64">
        <v>-105.2968</v>
      </c>
      <c r="CM64">
        <v>-483.15069999999997</v>
      </c>
      <c r="CN64">
        <v>19285.689999999999</v>
      </c>
      <c r="CO64">
        <v>20978.67</v>
      </c>
      <c r="CP64">
        <v>19865.97</v>
      </c>
      <c r="CQ64">
        <v>16539.54</v>
      </c>
      <c r="CR64">
        <v>18020.29</v>
      </c>
      <c r="CS64">
        <v>17960.47</v>
      </c>
      <c r="CT64">
        <v>18641.150000000001</v>
      </c>
      <c r="CU64">
        <v>12626.59</v>
      </c>
      <c r="CV64">
        <v>19237.080000000002</v>
      </c>
      <c r="CW64">
        <v>29251.8</v>
      </c>
      <c r="CX64">
        <v>33281.83</v>
      </c>
      <c r="CY64">
        <v>27463.86</v>
      </c>
      <c r="CZ64">
        <v>32327.13</v>
      </c>
      <c r="DA64">
        <v>34924.35</v>
      </c>
      <c r="DB64">
        <v>39792.43</v>
      </c>
      <c r="DC64">
        <v>41619.120000000003</v>
      </c>
      <c r="DD64">
        <v>44239.63</v>
      </c>
      <c r="DE64">
        <v>59733.27</v>
      </c>
      <c r="DF64">
        <v>122943.5</v>
      </c>
      <c r="DG64">
        <v>91281.94</v>
      </c>
      <c r="DH64">
        <v>48284.9</v>
      </c>
      <c r="DI64">
        <v>43452.61</v>
      </c>
      <c r="DJ64">
        <v>44716.78</v>
      </c>
      <c r="DK64">
        <v>40665.68</v>
      </c>
      <c r="DL64">
        <v>19</v>
      </c>
      <c r="DM64">
        <v>20</v>
      </c>
    </row>
    <row r="65" spans="1:117" hidden="1" x14ac:dyDescent="0.25">
      <c r="A65" t="s">
        <v>62</v>
      </c>
      <c r="B65" t="s">
        <v>34</v>
      </c>
      <c r="C65" t="s">
        <v>34</v>
      </c>
      <c r="D65" t="s">
        <v>61</v>
      </c>
      <c r="E65" t="s">
        <v>61</v>
      </c>
      <c r="F65" t="s">
        <v>61</v>
      </c>
      <c r="G65" t="s">
        <v>61</v>
      </c>
      <c r="H65" t="s">
        <v>61</v>
      </c>
      <c r="I65" t="s">
        <v>199</v>
      </c>
      <c r="J65" s="22">
        <v>43670</v>
      </c>
      <c r="K65" s="28">
        <v>19</v>
      </c>
      <c r="L65" s="28">
        <v>19</v>
      </c>
      <c r="M65">
        <v>43</v>
      </c>
      <c r="N65">
        <v>43</v>
      </c>
      <c r="O65">
        <v>1</v>
      </c>
      <c r="P65">
        <v>1</v>
      </c>
      <c r="Q65">
        <v>0</v>
      </c>
      <c r="R65">
        <v>0</v>
      </c>
      <c r="S65" s="28">
        <v>1</v>
      </c>
      <c r="AR65">
        <v>73.162790000000001</v>
      </c>
      <c r="AS65">
        <v>70.151160000000004</v>
      </c>
      <c r="AT65">
        <v>68.209299999999999</v>
      </c>
      <c r="AU65">
        <v>67.104650000000007</v>
      </c>
      <c r="AV65">
        <v>67.081400000000002</v>
      </c>
      <c r="AW65">
        <v>66.848839999999996</v>
      </c>
      <c r="AX65">
        <v>65.965119999999999</v>
      </c>
      <c r="AY65">
        <v>67.674419999999998</v>
      </c>
      <c r="AZ65">
        <v>72.767449999999997</v>
      </c>
      <c r="BA65">
        <v>78.186049999999994</v>
      </c>
      <c r="BB65">
        <v>83.127899999999997</v>
      </c>
      <c r="BC65">
        <v>86.476740000000007</v>
      </c>
      <c r="BD65">
        <v>88.604650000000007</v>
      </c>
      <c r="BE65">
        <v>92.058139999999995</v>
      </c>
      <c r="BF65">
        <v>94.162790000000001</v>
      </c>
      <c r="BG65">
        <v>95.267439999999993</v>
      </c>
      <c r="BH65">
        <v>96.023259999999993</v>
      </c>
      <c r="BI65">
        <v>96.279070000000004</v>
      </c>
      <c r="BJ65">
        <v>95.953490000000002</v>
      </c>
      <c r="BK65">
        <v>93.744190000000003</v>
      </c>
      <c r="BL65">
        <v>87.337209999999999</v>
      </c>
      <c r="BM65">
        <v>81.406970000000001</v>
      </c>
      <c r="BN65">
        <v>78.069770000000005</v>
      </c>
      <c r="BO65">
        <v>75.441860000000005</v>
      </c>
      <c r="DL65">
        <v>19</v>
      </c>
      <c r="DM65">
        <v>20</v>
      </c>
    </row>
    <row r="66" spans="1:117" hidden="1" x14ac:dyDescent="0.25">
      <c r="A66" t="s">
        <v>62</v>
      </c>
      <c r="B66" t="s">
        <v>32</v>
      </c>
      <c r="C66" t="s">
        <v>32</v>
      </c>
      <c r="D66" t="s">
        <v>61</v>
      </c>
      <c r="E66" t="s">
        <v>61</v>
      </c>
      <c r="F66" t="s">
        <v>61</v>
      </c>
      <c r="G66" t="s">
        <v>61</v>
      </c>
      <c r="H66" t="s">
        <v>61</v>
      </c>
      <c r="I66" t="s">
        <v>199</v>
      </c>
      <c r="J66" s="22">
        <v>43670</v>
      </c>
      <c r="K66" s="28">
        <v>19</v>
      </c>
      <c r="L66" s="28">
        <v>19</v>
      </c>
      <c r="M66">
        <v>55</v>
      </c>
      <c r="N66">
        <v>55</v>
      </c>
      <c r="O66">
        <v>1</v>
      </c>
      <c r="P66">
        <v>1</v>
      </c>
      <c r="Q66">
        <v>0</v>
      </c>
      <c r="R66">
        <v>0</v>
      </c>
      <c r="S66" s="28">
        <v>1</v>
      </c>
      <c r="AR66">
        <v>77.202740000000006</v>
      </c>
      <c r="AS66">
        <v>74.702399999999997</v>
      </c>
      <c r="AT66">
        <v>72.240480000000005</v>
      </c>
      <c r="AU66">
        <v>71.055570000000003</v>
      </c>
      <c r="AV66">
        <v>70.074269999999999</v>
      </c>
      <c r="AW66">
        <v>69.028130000000004</v>
      </c>
      <c r="AX66">
        <v>68.185590000000005</v>
      </c>
      <c r="AY66">
        <v>69.741169999999997</v>
      </c>
      <c r="AZ66">
        <v>74.055229999999995</v>
      </c>
      <c r="BA66">
        <v>78.481129999999993</v>
      </c>
      <c r="BB66">
        <v>82.972040000000007</v>
      </c>
      <c r="BC66">
        <v>86.472040000000007</v>
      </c>
      <c r="BD66">
        <v>89.842359999999999</v>
      </c>
      <c r="BE66">
        <v>93.675820000000002</v>
      </c>
      <c r="BF66">
        <v>95.916809999999998</v>
      </c>
      <c r="BG66">
        <v>97.259169999999997</v>
      </c>
      <c r="BH66">
        <v>97.518180000000001</v>
      </c>
      <c r="BI66">
        <v>97.499480000000005</v>
      </c>
      <c r="BJ66">
        <v>97.073589999999996</v>
      </c>
      <c r="BK66">
        <v>95.018519999999995</v>
      </c>
      <c r="BL66">
        <v>90.306520000000006</v>
      </c>
      <c r="BM66">
        <v>85.954369999999997</v>
      </c>
      <c r="BN66">
        <v>82.796570000000003</v>
      </c>
      <c r="BO66">
        <v>79.972380000000001</v>
      </c>
      <c r="DL66">
        <v>19</v>
      </c>
      <c r="DM66">
        <v>20</v>
      </c>
    </row>
    <row r="67" spans="1:117" hidden="1" x14ac:dyDescent="0.25">
      <c r="A67" t="s">
        <v>62</v>
      </c>
      <c r="B67" t="s">
        <v>104</v>
      </c>
      <c r="C67" t="s">
        <v>104</v>
      </c>
      <c r="D67" t="s">
        <v>61</v>
      </c>
      <c r="E67" t="s">
        <v>61</v>
      </c>
      <c r="F67" t="s">
        <v>61</v>
      </c>
      <c r="G67" t="s">
        <v>61</v>
      </c>
      <c r="H67" t="s">
        <v>61</v>
      </c>
      <c r="I67" t="s">
        <v>199</v>
      </c>
      <c r="J67" s="22">
        <v>43670</v>
      </c>
      <c r="K67" s="28">
        <v>19</v>
      </c>
      <c r="L67" s="28">
        <v>19</v>
      </c>
      <c r="M67">
        <v>61</v>
      </c>
      <c r="N67">
        <v>61</v>
      </c>
      <c r="O67">
        <v>1</v>
      </c>
      <c r="P67">
        <v>1</v>
      </c>
      <c r="Q67">
        <v>0</v>
      </c>
      <c r="R67">
        <v>0</v>
      </c>
      <c r="S67" s="28">
        <v>1</v>
      </c>
      <c r="AR67">
        <v>66.450819999999993</v>
      </c>
      <c r="AS67">
        <v>63.524590000000003</v>
      </c>
      <c r="AT67">
        <v>61.836069999999999</v>
      </c>
      <c r="AU67">
        <v>60.303280000000001</v>
      </c>
      <c r="AV67">
        <v>59.614750000000001</v>
      </c>
      <c r="AW67">
        <v>58.23771</v>
      </c>
      <c r="AX67">
        <v>57.852460000000001</v>
      </c>
      <c r="AY67">
        <v>59.057380000000002</v>
      </c>
      <c r="AZ67">
        <v>63.885249999999999</v>
      </c>
      <c r="BA67">
        <v>70.327870000000004</v>
      </c>
      <c r="BB67">
        <v>75.557370000000006</v>
      </c>
      <c r="BC67">
        <v>80.778689999999997</v>
      </c>
      <c r="BD67">
        <v>85.950819999999993</v>
      </c>
      <c r="BE67">
        <v>91.147540000000006</v>
      </c>
      <c r="BF67">
        <v>94.122950000000003</v>
      </c>
      <c r="BG67">
        <v>96.024590000000003</v>
      </c>
      <c r="BH67">
        <v>96.385249999999999</v>
      </c>
      <c r="BI67">
        <v>96</v>
      </c>
      <c r="BJ67">
        <v>95.057379999999995</v>
      </c>
      <c r="BK67">
        <v>91.262289999999993</v>
      </c>
      <c r="BL67">
        <v>85.459010000000006</v>
      </c>
      <c r="BM67">
        <v>78.024590000000003</v>
      </c>
      <c r="BN67">
        <v>72.877049999999997</v>
      </c>
      <c r="BO67">
        <v>70.352459999999994</v>
      </c>
      <c r="DL67">
        <v>19</v>
      </c>
      <c r="DM67">
        <v>20</v>
      </c>
    </row>
    <row r="68" spans="1:117" hidden="1" x14ac:dyDescent="0.25">
      <c r="A68" t="s">
        <v>62</v>
      </c>
      <c r="B68" t="s">
        <v>189</v>
      </c>
      <c r="C68" t="s">
        <v>189</v>
      </c>
      <c r="D68" t="s">
        <v>61</v>
      </c>
      <c r="E68" t="s">
        <v>61</v>
      </c>
      <c r="F68" t="s">
        <v>61</v>
      </c>
      <c r="G68" t="s">
        <v>61</v>
      </c>
      <c r="H68" t="s">
        <v>61</v>
      </c>
      <c r="I68" t="s">
        <v>199</v>
      </c>
      <c r="J68" s="22">
        <v>43670</v>
      </c>
      <c r="K68" s="28">
        <v>19</v>
      </c>
      <c r="L68" s="28">
        <v>19</v>
      </c>
      <c r="M68">
        <v>64</v>
      </c>
      <c r="N68">
        <v>63</v>
      </c>
      <c r="O68">
        <v>1</v>
      </c>
      <c r="P68">
        <v>0</v>
      </c>
      <c r="Q68">
        <v>0</v>
      </c>
      <c r="R68">
        <v>0</v>
      </c>
      <c r="S68" s="28">
        <v>0</v>
      </c>
      <c r="T68">
        <v>6581.4009999999998</v>
      </c>
      <c r="U68">
        <v>6518.6610000000001</v>
      </c>
      <c r="V68">
        <v>6441.36</v>
      </c>
      <c r="W68">
        <v>6479.665</v>
      </c>
      <c r="X68">
        <v>6520.8459999999995</v>
      </c>
      <c r="Y68">
        <v>7369.1120000000001</v>
      </c>
      <c r="Z68">
        <v>8587.4140000000007</v>
      </c>
      <c r="AA68">
        <v>9396.8189999999995</v>
      </c>
      <c r="AB68">
        <v>10878.23</v>
      </c>
      <c r="AC68">
        <v>12072.77</v>
      </c>
      <c r="AD68">
        <v>12933.25</v>
      </c>
      <c r="AE68">
        <v>13361.33</v>
      </c>
      <c r="AF68">
        <v>13488.83</v>
      </c>
      <c r="AG68">
        <v>13393.75</v>
      </c>
      <c r="AH68">
        <v>13378.74</v>
      </c>
      <c r="AI68">
        <v>13654.39</v>
      </c>
      <c r="AJ68">
        <v>13426.1</v>
      </c>
      <c r="AK68">
        <v>12161.02</v>
      </c>
      <c r="AL68">
        <v>9541.5939999999991</v>
      </c>
      <c r="AM68">
        <v>9332.6710000000003</v>
      </c>
      <c r="AN68">
        <v>10042.74</v>
      </c>
      <c r="AO68">
        <v>8991.7360000000008</v>
      </c>
      <c r="AP68">
        <v>7416.5559999999996</v>
      </c>
      <c r="AQ68">
        <v>6863.6040000000003</v>
      </c>
      <c r="AR68">
        <v>75.212130000000002</v>
      </c>
      <c r="AS68">
        <v>72.387320000000003</v>
      </c>
      <c r="AT68">
        <v>70.561440000000005</v>
      </c>
      <c r="AU68">
        <v>69.902940000000001</v>
      </c>
      <c r="AV68">
        <v>68.851820000000004</v>
      </c>
      <c r="AW68">
        <v>67.701139999999995</v>
      </c>
      <c r="AX68">
        <v>66.859639999999999</v>
      </c>
      <c r="AY68">
        <v>68.744969999999995</v>
      </c>
      <c r="AZ68">
        <v>73.290390000000002</v>
      </c>
      <c r="BA68">
        <v>77.182469999999995</v>
      </c>
      <c r="BB68">
        <v>81.266419999999997</v>
      </c>
      <c r="BC68">
        <v>85.184060000000002</v>
      </c>
      <c r="BD68">
        <v>89.25967</v>
      </c>
      <c r="BE68">
        <v>92.834220000000002</v>
      </c>
      <c r="BF68">
        <v>95.300849999999997</v>
      </c>
      <c r="BG68">
        <v>96.141279999999995</v>
      </c>
      <c r="BH68">
        <v>96.198620000000005</v>
      </c>
      <c r="BI68">
        <v>95.689220000000006</v>
      </c>
      <c r="BJ68">
        <v>95.255430000000004</v>
      </c>
      <c r="BK68">
        <v>91.735029999999995</v>
      </c>
      <c r="BL68">
        <v>86.840310000000002</v>
      </c>
      <c r="BM68">
        <v>83.008210000000005</v>
      </c>
      <c r="BN68">
        <v>80.767349999999993</v>
      </c>
      <c r="BO68">
        <v>78.51867</v>
      </c>
      <c r="BP68">
        <v>-114.1551</v>
      </c>
      <c r="BQ68">
        <v>-110.85080000000001</v>
      </c>
      <c r="BR68">
        <v>-89.75703</v>
      </c>
      <c r="BS68">
        <v>-84.361900000000006</v>
      </c>
      <c r="BT68">
        <v>-76.942480000000003</v>
      </c>
      <c r="BU68">
        <v>21.96134</v>
      </c>
      <c r="BV68">
        <v>12.10202</v>
      </c>
      <c r="BW68">
        <v>14.269909999999999</v>
      </c>
      <c r="BX68">
        <v>-103.0343</v>
      </c>
      <c r="BY68">
        <v>-89.453590000000005</v>
      </c>
      <c r="BZ68">
        <v>65.703090000000003</v>
      </c>
      <c r="CA68">
        <v>61.158050000000003</v>
      </c>
      <c r="CB68">
        <v>25.93242</v>
      </c>
      <c r="CC68">
        <v>-56.719940000000001</v>
      </c>
      <c r="CD68">
        <v>-65.567149999999998</v>
      </c>
      <c r="CE68">
        <v>-225.22210000000001</v>
      </c>
      <c r="CF68">
        <v>-264.37599999999998</v>
      </c>
      <c r="CG68">
        <v>235.66390000000001</v>
      </c>
      <c r="CH68">
        <v>2216.136</v>
      </c>
      <c r="CI68">
        <v>1206.796</v>
      </c>
      <c r="CJ68">
        <v>319.92039999999997</v>
      </c>
      <c r="CK68">
        <v>265.74689999999998</v>
      </c>
      <c r="CL68">
        <v>217.44139999999999</v>
      </c>
      <c r="CM68">
        <v>179.3586</v>
      </c>
      <c r="CN68">
        <v>8045.1260000000002</v>
      </c>
      <c r="CO68">
        <v>8303.9089999999997</v>
      </c>
      <c r="CP68">
        <v>8280.6880000000001</v>
      </c>
      <c r="CQ68">
        <v>8413.7000000000007</v>
      </c>
      <c r="CR68">
        <v>8107.3280000000004</v>
      </c>
      <c r="CS68">
        <v>11067.26</v>
      </c>
      <c r="CT68">
        <v>10771.38</v>
      </c>
      <c r="CU68">
        <v>4628.3609999999999</v>
      </c>
      <c r="CV68">
        <v>8530.67</v>
      </c>
      <c r="CW68">
        <v>15672.17</v>
      </c>
      <c r="CX68">
        <v>15209.48</v>
      </c>
      <c r="CY68">
        <v>13990.5</v>
      </c>
      <c r="CZ68">
        <v>14008.7</v>
      </c>
      <c r="DA68">
        <v>17713.169999999998</v>
      </c>
      <c r="DB68">
        <v>18862.8</v>
      </c>
      <c r="DC68">
        <v>20558.599999999999</v>
      </c>
      <c r="DD68">
        <v>16031.02</v>
      </c>
      <c r="DE68">
        <v>26591.53</v>
      </c>
      <c r="DF68">
        <v>77326.91</v>
      </c>
      <c r="DG68">
        <v>55181.13</v>
      </c>
      <c r="DH68">
        <v>13345.13</v>
      </c>
      <c r="DI68">
        <v>13812.7</v>
      </c>
      <c r="DJ68">
        <v>14335.22</v>
      </c>
      <c r="DK68">
        <v>14380.51</v>
      </c>
      <c r="DL68">
        <v>19</v>
      </c>
      <c r="DM68">
        <v>20</v>
      </c>
    </row>
    <row r="69" spans="1:117" hidden="1" x14ac:dyDescent="0.25">
      <c r="A69" t="s">
        <v>62</v>
      </c>
      <c r="B69" t="s">
        <v>36</v>
      </c>
      <c r="C69" t="s">
        <v>36</v>
      </c>
      <c r="D69" t="s">
        <v>61</v>
      </c>
      <c r="E69" t="s">
        <v>61</v>
      </c>
      <c r="F69" t="s">
        <v>61</v>
      </c>
      <c r="G69" t="s">
        <v>61</v>
      </c>
      <c r="H69" t="s">
        <v>61</v>
      </c>
      <c r="I69" t="s">
        <v>199</v>
      </c>
      <c r="J69" s="22">
        <v>43670</v>
      </c>
      <c r="K69" s="28">
        <v>19</v>
      </c>
      <c r="L69" s="28">
        <v>19</v>
      </c>
      <c r="M69">
        <v>293</v>
      </c>
      <c r="N69">
        <v>292</v>
      </c>
      <c r="O69">
        <v>1</v>
      </c>
      <c r="P69">
        <v>0</v>
      </c>
      <c r="Q69">
        <v>0</v>
      </c>
      <c r="R69">
        <v>0</v>
      </c>
      <c r="S69" s="28">
        <v>0</v>
      </c>
      <c r="T69">
        <v>23002.58</v>
      </c>
      <c r="U69">
        <v>22217.56</v>
      </c>
      <c r="V69">
        <v>21869.38</v>
      </c>
      <c r="W69">
        <v>21922.51</v>
      </c>
      <c r="X69">
        <v>22513.3</v>
      </c>
      <c r="Y69">
        <v>23750.58</v>
      </c>
      <c r="Z69">
        <v>27719.66</v>
      </c>
      <c r="AA69">
        <v>29206.31</v>
      </c>
      <c r="AB69">
        <v>33610.69</v>
      </c>
      <c r="AC69">
        <v>38473.339999999997</v>
      </c>
      <c r="AD69">
        <v>43302.080000000002</v>
      </c>
      <c r="AE69">
        <v>45313.66</v>
      </c>
      <c r="AF69">
        <v>46966.93</v>
      </c>
      <c r="AG69">
        <v>48759.94</v>
      </c>
      <c r="AH69">
        <v>49928.28</v>
      </c>
      <c r="AI69">
        <v>50989.57</v>
      </c>
      <c r="AJ69">
        <v>51041.93</v>
      </c>
      <c r="AK69">
        <v>51005.59</v>
      </c>
      <c r="AL69">
        <v>44047.57</v>
      </c>
      <c r="AM69">
        <v>47041.48</v>
      </c>
      <c r="AN69">
        <v>42958.74</v>
      </c>
      <c r="AO69">
        <v>36600.86</v>
      </c>
      <c r="AP69">
        <v>30227.69</v>
      </c>
      <c r="AQ69">
        <v>26141.32</v>
      </c>
      <c r="AR69">
        <v>66.306669999999997</v>
      </c>
      <c r="AS69">
        <v>63.935090000000002</v>
      </c>
      <c r="AT69">
        <v>62.644010000000002</v>
      </c>
      <c r="AU69">
        <v>61.59948</v>
      </c>
      <c r="AV69">
        <v>61.551519999999996</v>
      </c>
      <c r="AW69">
        <v>60.68676</v>
      </c>
      <c r="AX69">
        <v>60.147399999999998</v>
      </c>
      <c r="AY69">
        <v>61.808329999999998</v>
      </c>
      <c r="AZ69">
        <v>66.173019999999994</v>
      </c>
      <c r="BA69">
        <v>70.655810000000002</v>
      </c>
      <c r="BB69">
        <v>75.265240000000006</v>
      </c>
      <c r="BC69">
        <v>79.388549999999995</v>
      </c>
      <c r="BD69">
        <v>83.286060000000006</v>
      </c>
      <c r="BE69">
        <v>86.513800000000003</v>
      </c>
      <c r="BF69">
        <v>88.236379999999997</v>
      </c>
      <c r="BG69">
        <v>89.109780000000001</v>
      </c>
      <c r="BH69">
        <v>89.00206</v>
      </c>
      <c r="BI69">
        <v>87.705780000000004</v>
      </c>
      <c r="BJ69">
        <v>85.981459999999998</v>
      </c>
      <c r="BK69">
        <v>83.017470000000003</v>
      </c>
      <c r="BL69">
        <v>78.118449999999996</v>
      </c>
      <c r="BM69">
        <v>73.906099999999995</v>
      </c>
      <c r="BN69">
        <v>71.501940000000005</v>
      </c>
      <c r="BO69">
        <v>69.486500000000007</v>
      </c>
      <c r="BP69">
        <v>-402.80829999999997</v>
      </c>
      <c r="BQ69">
        <v>-344.3288</v>
      </c>
      <c r="BR69">
        <v>-318.24439999999998</v>
      </c>
      <c r="BS69">
        <v>-218.643</v>
      </c>
      <c r="BT69">
        <v>-201.36439999999999</v>
      </c>
      <c r="BU69">
        <v>-52.100050000000003</v>
      </c>
      <c r="BV69">
        <v>60.572870000000002</v>
      </c>
      <c r="BW69">
        <v>247.20689999999999</v>
      </c>
      <c r="BX69">
        <v>-8.4627800000000004</v>
      </c>
      <c r="BY69">
        <v>-134.04390000000001</v>
      </c>
      <c r="BZ69">
        <v>99.378050000000002</v>
      </c>
      <c r="CA69">
        <v>168.28110000000001</v>
      </c>
      <c r="CB69">
        <v>210.94329999999999</v>
      </c>
      <c r="CC69">
        <v>178.5659</v>
      </c>
      <c r="CD69">
        <v>357.16030000000001</v>
      </c>
      <c r="CE69">
        <v>-329.96600000000001</v>
      </c>
      <c r="CF69">
        <v>-834.12789999999995</v>
      </c>
      <c r="CG69">
        <v>-536.53899999999999</v>
      </c>
      <c r="CH69">
        <v>6049.7659999999996</v>
      </c>
      <c r="CI69">
        <v>485.17320000000001</v>
      </c>
      <c r="CJ69">
        <v>310.39859999999999</v>
      </c>
      <c r="CK69">
        <v>282.53050000000002</v>
      </c>
      <c r="CL69">
        <v>-132.37970000000001</v>
      </c>
      <c r="CM69">
        <v>-236.25880000000001</v>
      </c>
      <c r="CN69" s="24">
        <v>7398.3530000000001</v>
      </c>
      <c r="CO69" s="24">
        <v>6238.6710000000003</v>
      </c>
      <c r="CP69" s="24">
        <v>6011.8059999999996</v>
      </c>
      <c r="CQ69" s="24">
        <v>5792.3140000000003</v>
      </c>
      <c r="CR69" s="24">
        <v>8053.2640000000001</v>
      </c>
      <c r="CS69" s="24">
        <v>4981.7969999999996</v>
      </c>
      <c r="CT69" s="24">
        <v>6893.165</v>
      </c>
      <c r="CU69" s="24">
        <v>6970.6970000000001</v>
      </c>
      <c r="CV69" s="24">
        <v>9416.3240000000005</v>
      </c>
      <c r="CW69" s="24">
        <v>12481.03</v>
      </c>
      <c r="CX69" s="24">
        <v>18923.61</v>
      </c>
      <c r="CY69" s="24">
        <v>15609.11</v>
      </c>
      <c r="CZ69" s="24">
        <v>16858.71</v>
      </c>
      <c r="DA69" s="24">
        <v>15936.33</v>
      </c>
      <c r="DB69" s="24">
        <v>20629.580000000002</v>
      </c>
      <c r="DC69" s="24">
        <v>21032.12</v>
      </c>
      <c r="DD69" s="24">
        <v>26742.76</v>
      </c>
      <c r="DE69" s="24">
        <v>26567.7</v>
      </c>
      <c r="DF69" s="24">
        <v>32641.59</v>
      </c>
      <c r="DG69" s="24">
        <v>25669.42</v>
      </c>
      <c r="DH69" s="24">
        <v>18107.599999999999</v>
      </c>
      <c r="DI69" s="24">
        <v>19073.87</v>
      </c>
      <c r="DJ69" s="24">
        <v>18392.68</v>
      </c>
      <c r="DK69" s="24">
        <v>16583.43</v>
      </c>
      <c r="DL69">
        <v>19</v>
      </c>
      <c r="DM69">
        <v>20</v>
      </c>
    </row>
    <row r="70" spans="1:117" hidden="1" x14ac:dyDescent="0.25">
      <c r="A70" t="s">
        <v>62</v>
      </c>
      <c r="B70" t="s">
        <v>186</v>
      </c>
      <c r="C70" t="s">
        <v>61</v>
      </c>
      <c r="D70" t="s">
        <v>61</v>
      </c>
      <c r="E70" t="s">
        <v>186</v>
      </c>
      <c r="F70" t="s">
        <v>61</v>
      </c>
      <c r="G70" t="s">
        <v>61</v>
      </c>
      <c r="H70" t="s">
        <v>61</v>
      </c>
      <c r="I70" t="s">
        <v>199</v>
      </c>
      <c r="J70" s="22">
        <v>43670</v>
      </c>
      <c r="K70" s="28">
        <v>19</v>
      </c>
      <c r="L70" s="28">
        <v>19</v>
      </c>
      <c r="M70">
        <v>19</v>
      </c>
      <c r="N70">
        <v>19</v>
      </c>
      <c r="O70">
        <v>1</v>
      </c>
      <c r="P70">
        <v>0</v>
      </c>
      <c r="Q70">
        <v>0</v>
      </c>
      <c r="R70">
        <v>0</v>
      </c>
      <c r="S70" s="28">
        <v>0</v>
      </c>
      <c r="T70">
        <v>799.34500000000003</v>
      </c>
      <c r="U70">
        <v>804.26800000000003</v>
      </c>
      <c r="V70">
        <v>747.98450000000003</v>
      </c>
      <c r="W70">
        <v>714.94500000000005</v>
      </c>
      <c r="X70">
        <v>516.84199999999998</v>
      </c>
      <c r="Y70">
        <v>823.48</v>
      </c>
      <c r="Z70">
        <v>1065.6110000000001</v>
      </c>
      <c r="AA70">
        <v>1263.6880000000001</v>
      </c>
      <c r="AB70">
        <v>1576.1780000000001</v>
      </c>
      <c r="AC70">
        <v>1781.0609999999999</v>
      </c>
      <c r="AD70">
        <v>1879.855</v>
      </c>
      <c r="AE70">
        <v>1962.1410000000001</v>
      </c>
      <c r="AF70">
        <v>1991.51</v>
      </c>
      <c r="AG70">
        <v>2003.597</v>
      </c>
      <c r="AH70">
        <v>2063.6329999999998</v>
      </c>
      <c r="AI70">
        <v>1957.61</v>
      </c>
      <c r="AJ70">
        <v>1726.8810000000001</v>
      </c>
      <c r="AK70">
        <v>1400.2650000000001</v>
      </c>
      <c r="AL70">
        <v>1098.76</v>
      </c>
      <c r="AM70">
        <v>894.91</v>
      </c>
      <c r="AN70">
        <v>826.50300000000004</v>
      </c>
      <c r="AO70">
        <v>757.97</v>
      </c>
      <c r="AP70">
        <v>512.70799999999997</v>
      </c>
      <c r="AQ70">
        <v>507.45600000000002</v>
      </c>
      <c r="AR70">
        <v>71.526319999999998</v>
      </c>
      <c r="AS70">
        <v>69.052629999999994</v>
      </c>
      <c r="AT70">
        <v>67.078950000000006</v>
      </c>
      <c r="AU70">
        <v>65.763159999999999</v>
      </c>
      <c r="AV70">
        <v>65.105260000000001</v>
      </c>
      <c r="AW70">
        <v>64.157889999999995</v>
      </c>
      <c r="AX70">
        <v>63.473680000000002</v>
      </c>
      <c r="AY70">
        <v>65.078950000000006</v>
      </c>
      <c r="AZ70">
        <v>69.473680000000002</v>
      </c>
      <c r="BA70">
        <v>74.289469999999994</v>
      </c>
      <c r="BB70">
        <v>79.447370000000006</v>
      </c>
      <c r="BC70">
        <v>83.526319999999998</v>
      </c>
      <c r="BD70">
        <v>86.736840000000001</v>
      </c>
      <c r="BE70">
        <v>90.36842</v>
      </c>
      <c r="BF70">
        <v>92.815790000000007</v>
      </c>
      <c r="BG70">
        <v>93.394739999999999</v>
      </c>
      <c r="BH70">
        <v>93.052629999999994</v>
      </c>
      <c r="BI70">
        <v>93</v>
      </c>
      <c r="BJ70">
        <v>92</v>
      </c>
      <c r="BK70">
        <v>88.578950000000006</v>
      </c>
      <c r="BL70">
        <v>83.789469999999994</v>
      </c>
      <c r="BM70">
        <v>79.447370000000006</v>
      </c>
      <c r="BN70">
        <v>76.973680000000002</v>
      </c>
      <c r="BO70">
        <v>74.684209999999993</v>
      </c>
      <c r="BP70">
        <v>-111.1998</v>
      </c>
      <c r="BQ70">
        <v>-157.97309999999999</v>
      </c>
      <c r="BR70">
        <v>-110.6005</v>
      </c>
      <c r="BS70">
        <v>35.214230000000001</v>
      </c>
      <c r="BT70">
        <v>99.004400000000004</v>
      </c>
      <c r="BU70">
        <v>48.65175</v>
      </c>
      <c r="BV70">
        <v>-53.327219999999997</v>
      </c>
      <c r="BW70">
        <v>-7.6066060000000002</v>
      </c>
      <c r="BX70">
        <v>-35.576079999999997</v>
      </c>
      <c r="BY70">
        <v>-47.434229999999999</v>
      </c>
      <c r="BZ70">
        <v>25.839759999999998</v>
      </c>
      <c r="CA70">
        <v>34.032710000000002</v>
      </c>
      <c r="CB70">
        <v>-11.841279999999999</v>
      </c>
      <c r="CC70">
        <v>-23.376850000000001</v>
      </c>
      <c r="CD70">
        <v>-51.609839999999998</v>
      </c>
      <c r="CE70">
        <v>-38.299379999999999</v>
      </c>
      <c r="CF70">
        <v>45.242489999999997</v>
      </c>
      <c r="CG70">
        <v>70.622820000000004</v>
      </c>
      <c r="CH70">
        <v>217.607</v>
      </c>
      <c r="CI70">
        <v>90.634649999999993</v>
      </c>
      <c r="CJ70">
        <v>24.981639999999999</v>
      </c>
      <c r="CK70">
        <v>13.92615</v>
      </c>
      <c r="CL70">
        <v>31.068079999999998</v>
      </c>
      <c r="CM70">
        <v>21.276800000000001</v>
      </c>
      <c r="CN70">
        <v>3797.2510000000002</v>
      </c>
      <c r="CO70">
        <v>6319.451</v>
      </c>
      <c r="CP70">
        <v>5441.1570000000002</v>
      </c>
      <c r="CQ70">
        <v>2904.7779999999998</v>
      </c>
      <c r="CR70">
        <v>1843.5709999999999</v>
      </c>
      <c r="CS70">
        <v>1180.3869999999999</v>
      </c>
      <c r="CT70">
        <v>728.96979999999996</v>
      </c>
      <c r="CU70">
        <v>750.50879999999995</v>
      </c>
      <c r="CV70">
        <v>761.154</v>
      </c>
      <c r="CW70">
        <v>1315.4449999999999</v>
      </c>
      <c r="CX70">
        <v>1395.4259999999999</v>
      </c>
      <c r="CY70">
        <v>1620.567</v>
      </c>
      <c r="CZ70">
        <v>1616.924</v>
      </c>
      <c r="DA70">
        <v>1829.6610000000001</v>
      </c>
      <c r="DB70">
        <v>1878.787</v>
      </c>
      <c r="DC70">
        <v>1745.8240000000001</v>
      </c>
      <c r="DD70">
        <v>2525.8789999999999</v>
      </c>
      <c r="DE70">
        <v>8651.5789999999997</v>
      </c>
      <c r="DF70">
        <v>15343.2</v>
      </c>
      <c r="DG70">
        <v>10369.41</v>
      </c>
      <c r="DH70">
        <v>14501.86</v>
      </c>
      <c r="DI70">
        <v>10592.45</v>
      </c>
      <c r="DJ70">
        <v>13091.1</v>
      </c>
      <c r="DK70">
        <v>12224.4</v>
      </c>
      <c r="DL70">
        <v>19</v>
      </c>
      <c r="DM70">
        <v>20</v>
      </c>
    </row>
    <row r="71" spans="1:117" hidden="1" x14ac:dyDescent="0.25">
      <c r="A71" t="s">
        <v>62</v>
      </c>
      <c r="B71" t="s">
        <v>33</v>
      </c>
      <c r="C71" t="s">
        <v>61</v>
      </c>
      <c r="D71" t="s">
        <v>61</v>
      </c>
      <c r="E71" t="s">
        <v>33</v>
      </c>
      <c r="F71" t="s">
        <v>61</v>
      </c>
      <c r="G71" t="s">
        <v>61</v>
      </c>
      <c r="H71" t="s">
        <v>61</v>
      </c>
      <c r="I71" t="s">
        <v>199</v>
      </c>
      <c r="J71" s="22">
        <v>43670</v>
      </c>
      <c r="K71" s="28">
        <v>19</v>
      </c>
      <c r="L71" s="28">
        <v>19</v>
      </c>
      <c r="M71">
        <v>452</v>
      </c>
      <c r="N71">
        <v>451</v>
      </c>
      <c r="O71">
        <v>1</v>
      </c>
      <c r="P71">
        <v>0</v>
      </c>
      <c r="Q71">
        <v>0</v>
      </c>
      <c r="R71">
        <v>0</v>
      </c>
      <c r="S71" s="28">
        <v>0</v>
      </c>
      <c r="T71">
        <v>28384.99</v>
      </c>
      <c r="U71">
        <v>27490.55</v>
      </c>
      <c r="V71">
        <v>27202.84</v>
      </c>
      <c r="W71">
        <v>27560.41</v>
      </c>
      <c r="X71">
        <v>28764.86</v>
      </c>
      <c r="Y71">
        <v>30773.39</v>
      </c>
      <c r="Z71">
        <v>35172.080000000002</v>
      </c>
      <c r="AA71">
        <v>35943.46</v>
      </c>
      <c r="AB71">
        <v>39886.959999999999</v>
      </c>
      <c r="AC71">
        <v>42381.29</v>
      </c>
      <c r="AD71">
        <v>46410.99</v>
      </c>
      <c r="AE71">
        <v>49701.8</v>
      </c>
      <c r="AF71">
        <v>52602.5</v>
      </c>
      <c r="AG71">
        <v>55272.32</v>
      </c>
      <c r="AH71">
        <v>57179.53</v>
      </c>
      <c r="AI71">
        <v>58503.31</v>
      </c>
      <c r="AJ71">
        <v>59969.07</v>
      </c>
      <c r="AK71">
        <v>61801.67</v>
      </c>
      <c r="AL71">
        <v>53528.19</v>
      </c>
      <c r="AM71">
        <v>62495.93</v>
      </c>
      <c r="AN71">
        <v>59782.53</v>
      </c>
      <c r="AO71">
        <v>51545.54</v>
      </c>
      <c r="AP71">
        <v>39800.92</v>
      </c>
      <c r="AQ71">
        <v>33115.31</v>
      </c>
      <c r="AR71">
        <v>70.886889999999994</v>
      </c>
      <c r="AS71">
        <v>68.310419999999993</v>
      </c>
      <c r="AT71">
        <v>66.760530000000003</v>
      </c>
      <c r="AU71">
        <v>65.528819999999996</v>
      </c>
      <c r="AV71">
        <v>65.152990000000003</v>
      </c>
      <c r="AW71">
        <v>64.267169999999993</v>
      </c>
      <c r="AX71">
        <v>63.646320000000003</v>
      </c>
      <c r="AY71">
        <v>65.147450000000006</v>
      </c>
      <c r="AZ71">
        <v>69.26276</v>
      </c>
      <c r="BA71">
        <v>74.007769999999994</v>
      </c>
      <c r="BB71">
        <v>78.580910000000003</v>
      </c>
      <c r="BC71">
        <v>82.548770000000005</v>
      </c>
      <c r="BD71">
        <v>86.35257</v>
      </c>
      <c r="BE71">
        <v>89.890249999999995</v>
      </c>
      <c r="BF71">
        <v>91.939009999999996</v>
      </c>
      <c r="BG71">
        <v>93.105320000000006</v>
      </c>
      <c r="BH71">
        <v>93.27937</v>
      </c>
      <c r="BI71">
        <v>92.720600000000005</v>
      </c>
      <c r="BJ71">
        <v>91.569800000000001</v>
      </c>
      <c r="BK71">
        <v>89.032110000000003</v>
      </c>
      <c r="BL71">
        <v>84.270430000000005</v>
      </c>
      <c r="BM71">
        <v>79.645169999999993</v>
      </c>
      <c r="BN71">
        <v>76.615229999999997</v>
      </c>
      <c r="BO71">
        <v>74.284869999999998</v>
      </c>
      <c r="BP71">
        <v>-411.44009999999997</v>
      </c>
      <c r="BQ71">
        <v>-282.44589999999999</v>
      </c>
      <c r="BR71">
        <v>-370.60079999999999</v>
      </c>
      <c r="BS71">
        <v>-242.81659999999999</v>
      </c>
      <c r="BT71">
        <v>-110.2146</v>
      </c>
      <c r="BU71">
        <v>-23.723939999999999</v>
      </c>
      <c r="BV71">
        <v>-131.76349999999999</v>
      </c>
      <c r="BW71">
        <v>67.898579999999995</v>
      </c>
      <c r="BX71">
        <v>74.055589999999995</v>
      </c>
      <c r="BY71">
        <v>50.602890000000002</v>
      </c>
      <c r="BZ71">
        <v>416.86160000000001</v>
      </c>
      <c r="CA71">
        <v>239.29429999999999</v>
      </c>
      <c r="CB71">
        <v>278.25229999999999</v>
      </c>
      <c r="CC71">
        <v>130.8768</v>
      </c>
      <c r="CD71">
        <v>206.04669999999999</v>
      </c>
      <c r="CE71">
        <v>-74.034440000000004</v>
      </c>
      <c r="CF71">
        <v>-757.04970000000003</v>
      </c>
      <c r="CG71">
        <v>-772.68380000000002</v>
      </c>
      <c r="CH71">
        <v>8941.7620000000006</v>
      </c>
      <c r="CI71">
        <v>-616.1934</v>
      </c>
      <c r="CJ71">
        <v>-962.41099999999994</v>
      </c>
      <c r="CK71">
        <v>-526.87670000000003</v>
      </c>
      <c r="CL71">
        <v>-340.85629999999998</v>
      </c>
      <c r="CM71">
        <v>-767.16380000000004</v>
      </c>
      <c r="CN71">
        <v>9741.4449999999997</v>
      </c>
      <c r="CO71">
        <v>8827.7199999999993</v>
      </c>
      <c r="CP71">
        <v>8375.0910000000003</v>
      </c>
      <c r="CQ71">
        <v>7577.3289999999997</v>
      </c>
      <c r="CR71">
        <v>9916.0959999999995</v>
      </c>
      <c r="CS71">
        <v>6815.4579999999996</v>
      </c>
      <c r="CT71">
        <v>7237.4889999999996</v>
      </c>
      <c r="CU71">
        <v>7904.125</v>
      </c>
      <c r="CV71">
        <v>9746.7909999999993</v>
      </c>
      <c r="CW71">
        <v>12627.3</v>
      </c>
      <c r="CX71">
        <v>19915.47</v>
      </c>
      <c r="CY71">
        <v>19319.41</v>
      </c>
      <c r="CZ71">
        <v>21934.26</v>
      </c>
      <c r="DA71">
        <v>22233.48</v>
      </c>
      <c r="DB71">
        <v>23879.74</v>
      </c>
      <c r="DC71">
        <v>24705.4</v>
      </c>
      <c r="DD71">
        <v>25668.27</v>
      </c>
      <c r="DE71">
        <v>20204.54</v>
      </c>
      <c r="DF71">
        <v>25878.31</v>
      </c>
      <c r="DG71">
        <v>20889.669999999998</v>
      </c>
      <c r="DH71">
        <v>20031.009999999998</v>
      </c>
      <c r="DI71">
        <v>17811.27</v>
      </c>
      <c r="DJ71">
        <v>14694.32</v>
      </c>
      <c r="DK71">
        <v>17133.240000000002</v>
      </c>
      <c r="DL71">
        <v>19</v>
      </c>
      <c r="DM71">
        <v>20</v>
      </c>
    </row>
    <row r="72" spans="1:117" hidden="1" x14ac:dyDescent="0.25">
      <c r="A72" t="s">
        <v>62</v>
      </c>
      <c r="B72" t="s">
        <v>29</v>
      </c>
      <c r="C72" t="s">
        <v>29</v>
      </c>
      <c r="D72" t="s">
        <v>61</v>
      </c>
      <c r="E72" t="s">
        <v>61</v>
      </c>
      <c r="F72" t="s">
        <v>61</v>
      </c>
      <c r="G72" t="s">
        <v>61</v>
      </c>
      <c r="H72" t="s">
        <v>61</v>
      </c>
      <c r="I72" t="s">
        <v>199</v>
      </c>
      <c r="J72" s="22">
        <v>43670</v>
      </c>
      <c r="K72" s="28">
        <v>19</v>
      </c>
      <c r="L72" s="28">
        <v>19</v>
      </c>
      <c r="M72">
        <v>35</v>
      </c>
      <c r="N72">
        <v>35</v>
      </c>
      <c r="O72">
        <v>1</v>
      </c>
      <c r="P72">
        <v>0</v>
      </c>
      <c r="Q72">
        <v>0</v>
      </c>
      <c r="R72">
        <v>0</v>
      </c>
      <c r="S72" s="28">
        <v>0</v>
      </c>
      <c r="T72">
        <v>2130.7429999999999</v>
      </c>
      <c r="U72">
        <v>2005.259</v>
      </c>
      <c r="V72">
        <v>1999.4570000000001</v>
      </c>
      <c r="W72">
        <v>2105.739</v>
      </c>
      <c r="X72">
        <v>2346.89</v>
      </c>
      <c r="Y72">
        <v>2543.1669999999999</v>
      </c>
      <c r="Z72">
        <v>2941.7089999999998</v>
      </c>
      <c r="AA72">
        <v>3166.7179999999998</v>
      </c>
      <c r="AB72">
        <v>3489.509</v>
      </c>
      <c r="AC72">
        <v>3715.0720000000001</v>
      </c>
      <c r="AD72">
        <v>3891.8710000000001</v>
      </c>
      <c r="AE72">
        <v>4161.2330000000002</v>
      </c>
      <c r="AF72">
        <v>4453.8990000000003</v>
      </c>
      <c r="AG72">
        <v>4742.8339999999998</v>
      </c>
      <c r="AH72">
        <v>5049.1009999999997</v>
      </c>
      <c r="AI72">
        <v>5083.0240000000003</v>
      </c>
      <c r="AJ72">
        <v>4759.6689999999999</v>
      </c>
      <c r="AK72">
        <v>5092.5010000000002</v>
      </c>
      <c r="AL72">
        <v>4108.3860000000004</v>
      </c>
      <c r="AM72">
        <v>5157.6260000000002</v>
      </c>
      <c r="AN72">
        <v>5265.4290000000001</v>
      </c>
      <c r="AO72">
        <v>4737.759</v>
      </c>
      <c r="AP72">
        <v>3290.578</v>
      </c>
      <c r="AQ72">
        <v>2594.3420000000001</v>
      </c>
      <c r="AR72">
        <v>84.742850000000004</v>
      </c>
      <c r="AS72">
        <v>82.657139999999998</v>
      </c>
      <c r="AT72">
        <v>80.985709999999997</v>
      </c>
      <c r="AU72">
        <v>79.157139999999998</v>
      </c>
      <c r="AV72">
        <v>77.157139999999998</v>
      </c>
      <c r="AW72">
        <v>76.242850000000004</v>
      </c>
      <c r="AX72">
        <v>75.742850000000004</v>
      </c>
      <c r="AY72">
        <v>77.685720000000003</v>
      </c>
      <c r="AZ72">
        <v>79.957139999999995</v>
      </c>
      <c r="BA72">
        <v>83.371430000000004</v>
      </c>
      <c r="BB72">
        <v>87.3</v>
      </c>
      <c r="BC72">
        <v>90.071430000000007</v>
      </c>
      <c r="BD72">
        <v>94.257140000000007</v>
      </c>
      <c r="BE72">
        <v>97.68571</v>
      </c>
      <c r="BF72">
        <v>100.44289999999999</v>
      </c>
      <c r="BG72">
        <v>100.5286</v>
      </c>
      <c r="BH72">
        <v>99.928569999999993</v>
      </c>
      <c r="BI72">
        <v>100.7286</v>
      </c>
      <c r="BJ72">
        <v>100.62860000000001</v>
      </c>
      <c r="BK72">
        <v>98.957139999999995</v>
      </c>
      <c r="BL72">
        <v>95.271429999999995</v>
      </c>
      <c r="BM72">
        <v>93.014279999999999</v>
      </c>
      <c r="BN72">
        <v>90.671430000000001</v>
      </c>
      <c r="BO72">
        <v>88.914289999999994</v>
      </c>
      <c r="BP72">
        <v>-26.460170000000002</v>
      </c>
      <c r="BQ72">
        <v>23.492280000000001</v>
      </c>
      <c r="BR72">
        <v>6.2094630000000004</v>
      </c>
      <c r="BS72">
        <v>-6.3166580000000003</v>
      </c>
      <c r="BT72">
        <v>45.628239999999998</v>
      </c>
      <c r="BU72">
        <v>32.535339999999998</v>
      </c>
      <c r="BV72">
        <v>-8.1243770000000008</v>
      </c>
      <c r="BW72">
        <v>-31.478829999999999</v>
      </c>
      <c r="BX72">
        <v>-30.153279999999999</v>
      </c>
      <c r="BY72">
        <v>-1.3169979999999999</v>
      </c>
      <c r="BZ72">
        <v>57.975580000000001</v>
      </c>
      <c r="CA72">
        <v>33.677950000000003</v>
      </c>
      <c r="CB72">
        <v>56.816279999999999</v>
      </c>
      <c r="CC72">
        <v>119.8207</v>
      </c>
      <c r="CD72">
        <v>30.76698</v>
      </c>
      <c r="CE72">
        <v>-2.973382</v>
      </c>
      <c r="CF72">
        <v>173.77869999999999</v>
      </c>
      <c r="CG72">
        <v>-20.294460000000001</v>
      </c>
      <c r="CH72">
        <v>964.83960000000002</v>
      </c>
      <c r="CI72">
        <v>-131.2243</v>
      </c>
      <c r="CJ72">
        <v>-158.50360000000001</v>
      </c>
      <c r="CK72">
        <v>-109.85769999999999</v>
      </c>
      <c r="CL72">
        <v>4.662013</v>
      </c>
      <c r="CM72">
        <v>-30.231079999999999</v>
      </c>
      <c r="CN72">
        <v>1004.947</v>
      </c>
      <c r="CO72">
        <v>761.83159999999998</v>
      </c>
      <c r="CP72">
        <v>853.41899999999998</v>
      </c>
      <c r="CQ72">
        <v>957.79549999999995</v>
      </c>
      <c r="CR72">
        <v>1249.23</v>
      </c>
      <c r="CS72">
        <v>1045.925</v>
      </c>
      <c r="CT72">
        <v>641.22349999999994</v>
      </c>
      <c r="CU72">
        <v>806.52509999999995</v>
      </c>
      <c r="CV72">
        <v>814.64520000000005</v>
      </c>
      <c r="CW72">
        <v>1615.855</v>
      </c>
      <c r="CX72">
        <v>1434.9349999999999</v>
      </c>
      <c r="CY72">
        <v>1530.3409999999999</v>
      </c>
      <c r="CZ72">
        <v>1570.0940000000001</v>
      </c>
      <c r="DA72">
        <v>3503.308</v>
      </c>
      <c r="DB72">
        <v>3818.0749999999998</v>
      </c>
      <c r="DC72">
        <v>4253.1940000000004</v>
      </c>
      <c r="DD72">
        <v>2452.8879999999999</v>
      </c>
      <c r="DE72">
        <v>1237.172</v>
      </c>
      <c r="DF72">
        <v>1608.6679999999999</v>
      </c>
      <c r="DG72">
        <v>1463.675</v>
      </c>
      <c r="DH72">
        <v>2121.7289999999998</v>
      </c>
      <c r="DI72">
        <v>1514.37</v>
      </c>
      <c r="DJ72">
        <v>1060.83</v>
      </c>
      <c r="DK72">
        <v>1986.327</v>
      </c>
      <c r="DL72">
        <v>19</v>
      </c>
      <c r="DM72">
        <v>20</v>
      </c>
    </row>
    <row r="73" spans="1:117" hidden="1" x14ac:dyDescent="0.25">
      <c r="A73" t="s">
        <v>62</v>
      </c>
      <c r="B73" t="s">
        <v>35</v>
      </c>
      <c r="C73" t="s">
        <v>61</v>
      </c>
      <c r="D73" t="s">
        <v>61</v>
      </c>
      <c r="E73" t="s">
        <v>35</v>
      </c>
      <c r="F73" t="s">
        <v>61</v>
      </c>
      <c r="G73" t="s">
        <v>61</v>
      </c>
      <c r="H73" t="s">
        <v>61</v>
      </c>
      <c r="I73" t="s">
        <v>199</v>
      </c>
      <c r="J73" s="22">
        <v>43670</v>
      </c>
      <c r="K73" s="28">
        <v>19</v>
      </c>
      <c r="L73" s="28">
        <v>19</v>
      </c>
      <c r="M73">
        <v>7</v>
      </c>
      <c r="N73">
        <v>7</v>
      </c>
      <c r="O73">
        <v>1</v>
      </c>
      <c r="P73">
        <v>0</v>
      </c>
      <c r="Q73">
        <v>1</v>
      </c>
      <c r="R73">
        <v>0</v>
      </c>
      <c r="S73" s="28">
        <v>1</v>
      </c>
      <c r="AR73">
        <v>70.071430000000007</v>
      </c>
      <c r="AS73">
        <v>67.571430000000007</v>
      </c>
      <c r="AT73">
        <v>66.214280000000002</v>
      </c>
      <c r="AU73">
        <v>65.571430000000007</v>
      </c>
      <c r="AV73">
        <v>65.214290000000005</v>
      </c>
      <c r="AW73">
        <v>64.642859999999999</v>
      </c>
      <c r="AX73">
        <v>63.928570000000001</v>
      </c>
      <c r="AY73">
        <v>66</v>
      </c>
      <c r="AZ73">
        <v>69.785719999999998</v>
      </c>
      <c r="BA73">
        <v>73.642859999999999</v>
      </c>
      <c r="BB73">
        <v>78.428569999999993</v>
      </c>
      <c r="BC73">
        <v>82.785709999999995</v>
      </c>
      <c r="BD73">
        <v>86.571430000000007</v>
      </c>
      <c r="BE73">
        <v>90.642859999999999</v>
      </c>
      <c r="BF73">
        <v>93.285719999999998</v>
      </c>
      <c r="BG73">
        <v>94.071430000000007</v>
      </c>
      <c r="BH73">
        <v>93</v>
      </c>
      <c r="BI73">
        <v>91.357140000000001</v>
      </c>
      <c r="BJ73">
        <v>90.357140000000001</v>
      </c>
      <c r="BK73">
        <v>88.285709999999995</v>
      </c>
      <c r="BL73">
        <v>83.571430000000007</v>
      </c>
      <c r="BM73">
        <v>79</v>
      </c>
      <c r="BN73">
        <v>76.428569999999993</v>
      </c>
      <c r="BO73">
        <v>73.928569999999993</v>
      </c>
      <c r="DL73">
        <v>19</v>
      </c>
      <c r="DM73">
        <v>20</v>
      </c>
    </row>
    <row r="74" spans="1:117" hidden="1" x14ac:dyDescent="0.25">
      <c r="A74" t="s">
        <v>62</v>
      </c>
      <c r="B74" t="s">
        <v>39</v>
      </c>
      <c r="C74" t="s">
        <v>39</v>
      </c>
      <c r="D74" t="s">
        <v>61</v>
      </c>
      <c r="E74" t="s">
        <v>61</v>
      </c>
      <c r="F74" t="s">
        <v>61</v>
      </c>
      <c r="G74" t="s">
        <v>61</v>
      </c>
      <c r="H74" t="s">
        <v>61</v>
      </c>
      <c r="I74" t="s">
        <v>199</v>
      </c>
      <c r="J74" s="22">
        <v>43670</v>
      </c>
      <c r="K74" s="28">
        <v>19</v>
      </c>
      <c r="L74" s="28">
        <v>19</v>
      </c>
      <c r="M74">
        <v>36</v>
      </c>
      <c r="N74">
        <v>36</v>
      </c>
      <c r="O74">
        <v>1</v>
      </c>
      <c r="P74">
        <v>0</v>
      </c>
      <c r="Q74">
        <v>0</v>
      </c>
      <c r="R74">
        <v>0</v>
      </c>
      <c r="S74" s="28">
        <v>0</v>
      </c>
      <c r="T74">
        <v>2148.86</v>
      </c>
      <c r="U74">
        <v>2107.9659999999999</v>
      </c>
      <c r="V74">
        <v>2113.0279999999998</v>
      </c>
      <c r="W74">
        <v>2126.0500000000002</v>
      </c>
      <c r="X74">
        <v>1920.3520000000001</v>
      </c>
      <c r="Y74">
        <v>2303.7130000000002</v>
      </c>
      <c r="Z74">
        <v>2865.4180000000001</v>
      </c>
      <c r="AA74">
        <v>3068.2449999999999</v>
      </c>
      <c r="AB74">
        <v>3347.768</v>
      </c>
      <c r="AC74">
        <v>3530.0659999999998</v>
      </c>
      <c r="AD74">
        <v>3802.268</v>
      </c>
      <c r="AE74">
        <v>4138.6450000000004</v>
      </c>
      <c r="AF74">
        <v>4408.5</v>
      </c>
      <c r="AG74">
        <v>4532.1390000000001</v>
      </c>
      <c r="AH74">
        <v>4794.3729999999996</v>
      </c>
      <c r="AI74">
        <v>4831.1109999999999</v>
      </c>
      <c r="AJ74">
        <v>5092.174</v>
      </c>
      <c r="AK74">
        <v>4857.2920000000004</v>
      </c>
      <c r="AL74">
        <v>3904.308</v>
      </c>
      <c r="AM74">
        <v>4656.009</v>
      </c>
      <c r="AN74">
        <v>4518.5870000000004</v>
      </c>
      <c r="AO74">
        <v>4000.5619999999999</v>
      </c>
      <c r="AP74">
        <v>2700.1410000000001</v>
      </c>
      <c r="AQ74">
        <v>2170.6860000000001</v>
      </c>
      <c r="AR74">
        <v>79.80556</v>
      </c>
      <c r="AS74">
        <v>76.625</v>
      </c>
      <c r="AT74">
        <v>75.402780000000007</v>
      </c>
      <c r="AU74">
        <v>74.18056</v>
      </c>
      <c r="AV74">
        <v>73.819450000000003</v>
      </c>
      <c r="AW74">
        <v>73.152780000000007</v>
      </c>
      <c r="AX74">
        <v>72.333330000000004</v>
      </c>
      <c r="AY74">
        <v>72.638890000000004</v>
      </c>
      <c r="AZ74">
        <v>74.305549999999997</v>
      </c>
      <c r="BA74">
        <v>78.152780000000007</v>
      </c>
      <c r="BB74">
        <v>82.097219999999993</v>
      </c>
      <c r="BC74">
        <v>85.291669999999996</v>
      </c>
      <c r="BD74">
        <v>88.972219999999993</v>
      </c>
      <c r="BE74">
        <v>92.777780000000007</v>
      </c>
      <c r="BF74">
        <v>95.458330000000004</v>
      </c>
      <c r="BG74">
        <v>97.277780000000007</v>
      </c>
      <c r="BH74">
        <v>98.5</v>
      </c>
      <c r="BI74">
        <v>99.125</v>
      </c>
      <c r="BJ74">
        <v>98.888890000000004</v>
      </c>
      <c r="BK74">
        <v>98.083330000000004</v>
      </c>
      <c r="BL74">
        <v>95.666669999999996</v>
      </c>
      <c r="BM74">
        <v>91.138890000000004</v>
      </c>
      <c r="BN74">
        <v>88</v>
      </c>
      <c r="BO74">
        <v>84.944450000000003</v>
      </c>
      <c r="BP74">
        <v>-30.471329999999998</v>
      </c>
      <c r="BQ74">
        <v>-90.078659999999999</v>
      </c>
      <c r="BR74">
        <v>-67.028090000000006</v>
      </c>
      <c r="BS74">
        <v>74.391469999999998</v>
      </c>
      <c r="BT74">
        <v>149.05000000000001</v>
      </c>
      <c r="BU74">
        <v>39.447299999999998</v>
      </c>
      <c r="BV74">
        <v>-146.6678</v>
      </c>
      <c r="BW74">
        <v>-35.321860000000001</v>
      </c>
      <c r="BX74">
        <v>4.8708929999999997</v>
      </c>
      <c r="BY74">
        <v>-34.70035</v>
      </c>
      <c r="BZ74">
        <v>113.35209999999999</v>
      </c>
      <c r="CA74">
        <v>113.3053</v>
      </c>
      <c r="CB74">
        <v>9.882733</v>
      </c>
      <c r="CC74">
        <v>87.853350000000006</v>
      </c>
      <c r="CD74">
        <v>60.701120000000003</v>
      </c>
      <c r="CE74">
        <v>91.269649999999999</v>
      </c>
      <c r="CF74">
        <v>8.3805689999999995</v>
      </c>
      <c r="CG74">
        <v>110.3061</v>
      </c>
      <c r="CH74">
        <v>1019.524</v>
      </c>
      <c r="CI74">
        <v>162.84739999999999</v>
      </c>
      <c r="CJ74">
        <v>-140.32419999999999</v>
      </c>
      <c r="CK74">
        <v>-44.776479999999999</v>
      </c>
      <c r="CL74">
        <v>21.773849999999999</v>
      </c>
      <c r="CM74">
        <v>16.014790000000001</v>
      </c>
      <c r="CN74">
        <v>4604.4960000000001</v>
      </c>
      <c r="CO74">
        <v>6944.2889999999998</v>
      </c>
      <c r="CP74">
        <v>5911.0069999999996</v>
      </c>
      <c r="CQ74">
        <v>3337.806</v>
      </c>
      <c r="CR74">
        <v>2230.2280000000001</v>
      </c>
      <c r="CS74">
        <v>1399.3520000000001</v>
      </c>
      <c r="CT74">
        <v>842.36500000000001</v>
      </c>
      <c r="CU74">
        <v>958.79859999999996</v>
      </c>
      <c r="CV74">
        <v>833.68740000000003</v>
      </c>
      <c r="CW74">
        <v>1394.8330000000001</v>
      </c>
      <c r="CX74">
        <v>1749.2090000000001</v>
      </c>
      <c r="CY74">
        <v>2119.2510000000002</v>
      </c>
      <c r="CZ74">
        <v>2228.0830000000001</v>
      </c>
      <c r="DA74">
        <v>2699.3829999999998</v>
      </c>
      <c r="DB74">
        <v>2829.0010000000002</v>
      </c>
      <c r="DC74">
        <v>3091.2379999999998</v>
      </c>
      <c r="DD74">
        <v>5922.36</v>
      </c>
      <c r="DE74">
        <v>10481.209999999999</v>
      </c>
      <c r="DF74">
        <v>18507.43</v>
      </c>
      <c r="DG74">
        <v>11823.29</v>
      </c>
      <c r="DH74">
        <v>17169.95</v>
      </c>
      <c r="DI74">
        <v>12373.99</v>
      </c>
      <c r="DJ74">
        <v>14239.19</v>
      </c>
      <c r="DK74">
        <v>13614.79</v>
      </c>
      <c r="DL74">
        <v>19</v>
      </c>
      <c r="DM74">
        <v>20</v>
      </c>
    </row>
    <row r="75" spans="1:117" hidden="1" x14ac:dyDescent="0.25">
      <c r="A75" t="s">
        <v>62</v>
      </c>
      <c r="B75" t="s">
        <v>61</v>
      </c>
      <c r="C75" t="s">
        <v>61</v>
      </c>
      <c r="D75" t="s">
        <v>61</v>
      </c>
      <c r="E75" t="s">
        <v>61</v>
      </c>
      <c r="F75" t="s">
        <v>61</v>
      </c>
      <c r="G75" t="s">
        <v>61</v>
      </c>
      <c r="H75" t="s">
        <v>61</v>
      </c>
      <c r="I75" t="s">
        <v>199</v>
      </c>
      <c r="J75" s="22">
        <v>43670</v>
      </c>
      <c r="K75" s="28">
        <v>19</v>
      </c>
      <c r="L75" s="28">
        <v>19</v>
      </c>
      <c r="M75">
        <v>587</v>
      </c>
      <c r="N75">
        <v>585</v>
      </c>
      <c r="O75">
        <v>1</v>
      </c>
      <c r="P75">
        <v>0</v>
      </c>
      <c r="Q75">
        <v>0</v>
      </c>
      <c r="R75">
        <v>0</v>
      </c>
      <c r="S75" s="28">
        <v>0</v>
      </c>
      <c r="T75">
        <v>41991.68</v>
      </c>
      <c r="U75">
        <v>40718.17</v>
      </c>
      <c r="V75">
        <v>40218.61</v>
      </c>
      <c r="W75">
        <v>40487.019999999997</v>
      </c>
      <c r="X75">
        <v>41471.360000000001</v>
      </c>
      <c r="Y75">
        <v>44934.79</v>
      </c>
      <c r="Z75">
        <v>52346.46</v>
      </c>
      <c r="AA75">
        <v>55273.14</v>
      </c>
      <c r="AB75">
        <v>63003.18</v>
      </c>
      <c r="AC75">
        <v>70440.06</v>
      </c>
      <c r="AD75">
        <v>77674.259999999995</v>
      </c>
      <c r="AE75">
        <v>81638.44</v>
      </c>
      <c r="AF75">
        <v>84745.79</v>
      </c>
      <c r="AG75">
        <v>87853.97</v>
      </c>
      <c r="AH75">
        <v>90259.46</v>
      </c>
      <c r="AI75">
        <v>92049.94</v>
      </c>
      <c r="AJ75">
        <v>92408.66</v>
      </c>
      <c r="AK75">
        <v>92066.04</v>
      </c>
      <c r="AL75">
        <v>77954.740000000005</v>
      </c>
      <c r="AM75">
        <v>85416.9</v>
      </c>
      <c r="AN75">
        <v>81339.42</v>
      </c>
      <c r="AO75">
        <v>70182.8</v>
      </c>
      <c r="AP75">
        <v>55382.22</v>
      </c>
      <c r="AQ75">
        <v>47146.8</v>
      </c>
      <c r="AR75">
        <v>70.708910000000003</v>
      </c>
      <c r="AS75">
        <v>68.140169999999998</v>
      </c>
      <c r="AT75">
        <v>66.576530000000005</v>
      </c>
      <c r="AU75">
        <v>65.444869999999995</v>
      </c>
      <c r="AV75">
        <v>65.00421</v>
      </c>
      <c r="AW75">
        <v>64.095380000000006</v>
      </c>
      <c r="AX75">
        <v>63.472329999999999</v>
      </c>
      <c r="AY75">
        <v>65.035139999999998</v>
      </c>
      <c r="AZ75">
        <v>69.222809999999996</v>
      </c>
      <c r="BA75">
        <v>73.810550000000006</v>
      </c>
      <c r="BB75">
        <v>78.361940000000004</v>
      </c>
      <c r="BC75">
        <v>82.324950000000001</v>
      </c>
      <c r="BD75">
        <v>86.198769999999996</v>
      </c>
      <c r="BE75">
        <v>89.789929999999998</v>
      </c>
      <c r="BF75">
        <v>91.918909999999997</v>
      </c>
      <c r="BG75">
        <v>92.968890000000002</v>
      </c>
      <c r="BH75">
        <v>93.078339999999997</v>
      </c>
      <c r="BI75">
        <v>92.438010000000006</v>
      </c>
      <c r="BJ75">
        <v>91.343310000000002</v>
      </c>
      <c r="BK75">
        <v>88.586780000000005</v>
      </c>
      <c r="BL75">
        <v>83.726010000000002</v>
      </c>
      <c r="BM75">
        <v>79.172629999999998</v>
      </c>
      <c r="BN75">
        <v>76.316329999999994</v>
      </c>
      <c r="BO75">
        <v>74.053889999999996</v>
      </c>
      <c r="BP75">
        <v>-643.75530000000003</v>
      </c>
      <c r="BQ75">
        <v>-557.96770000000004</v>
      </c>
      <c r="BR75">
        <v>-572.43769999999995</v>
      </c>
      <c r="BS75">
        <v>-281.95359999999999</v>
      </c>
      <c r="BT75">
        <v>-74.166219999999996</v>
      </c>
      <c r="BU75">
        <v>148.74019999999999</v>
      </c>
      <c r="BV75">
        <v>-63.396120000000003</v>
      </c>
      <c r="BW75">
        <v>159.58879999999999</v>
      </c>
      <c r="BX75">
        <v>-163.21619999999999</v>
      </c>
      <c r="BY75">
        <v>-271.41570000000002</v>
      </c>
      <c r="BZ75">
        <v>495.90820000000002</v>
      </c>
      <c r="CA75">
        <v>404.99</v>
      </c>
      <c r="CB75">
        <v>367.64449999999999</v>
      </c>
      <c r="CC75">
        <v>249.0849</v>
      </c>
      <c r="CD75">
        <v>256.62900000000002</v>
      </c>
      <c r="CE75">
        <v>-433.91109999999998</v>
      </c>
      <c r="CF75">
        <v>-1039.4949999999999</v>
      </c>
      <c r="CG75">
        <v>-407.51220000000001</v>
      </c>
      <c r="CH75">
        <v>13310.22</v>
      </c>
      <c r="CI75">
        <v>1650.73</v>
      </c>
      <c r="CJ75">
        <v>47.871510000000001</v>
      </c>
      <c r="CK75">
        <v>174.16720000000001</v>
      </c>
      <c r="CL75">
        <v>-83.882919999999999</v>
      </c>
      <c r="CM75">
        <v>-561.7971</v>
      </c>
      <c r="CN75">
        <v>23549.71</v>
      </c>
      <c r="CO75">
        <v>24563.71</v>
      </c>
      <c r="CP75">
        <v>23170.78</v>
      </c>
      <c r="CQ75">
        <v>19798.43</v>
      </c>
      <c r="CR75">
        <v>20942.04</v>
      </c>
      <c r="CS75">
        <v>20028.810000000001</v>
      </c>
      <c r="CT75">
        <v>20728.23</v>
      </c>
      <c r="CU75">
        <v>14434.9</v>
      </c>
      <c r="CV75">
        <v>21806.07</v>
      </c>
      <c r="CW75">
        <v>33587.089999999997</v>
      </c>
      <c r="CX75">
        <v>41787.61</v>
      </c>
      <c r="CY75">
        <v>37338.89</v>
      </c>
      <c r="CZ75">
        <v>41166.519999999997</v>
      </c>
      <c r="DA75">
        <v>43507.91</v>
      </c>
      <c r="DB75">
        <v>49878.09</v>
      </c>
      <c r="DC75">
        <v>53529.01</v>
      </c>
      <c r="DD75">
        <v>55219.41</v>
      </c>
      <c r="DE75">
        <v>68245.600000000006</v>
      </c>
      <c r="DF75">
        <v>133407.70000000001</v>
      </c>
      <c r="DG75">
        <v>97574.16</v>
      </c>
      <c r="DH75">
        <v>55879.4</v>
      </c>
      <c r="DI75">
        <v>50109</v>
      </c>
      <c r="DJ75">
        <v>50699.71</v>
      </c>
      <c r="DK75">
        <v>48546.54</v>
      </c>
      <c r="DL75">
        <v>19</v>
      </c>
      <c r="DM75">
        <v>20</v>
      </c>
    </row>
    <row r="76" spans="1:117" hidden="1" x14ac:dyDescent="0.25">
      <c r="A76" t="s">
        <v>62</v>
      </c>
      <c r="B76" t="s">
        <v>209</v>
      </c>
      <c r="C76" t="s">
        <v>61</v>
      </c>
      <c r="D76" t="s">
        <v>61</v>
      </c>
      <c r="E76" t="s">
        <v>61</v>
      </c>
      <c r="F76" t="s">
        <v>61</v>
      </c>
      <c r="G76" t="s">
        <v>61</v>
      </c>
      <c r="H76" t="s">
        <v>209</v>
      </c>
      <c r="I76" t="s">
        <v>183</v>
      </c>
      <c r="J76" s="22">
        <v>43670</v>
      </c>
      <c r="K76" s="28">
        <v>19</v>
      </c>
      <c r="L76" s="28">
        <v>19</v>
      </c>
      <c r="M76">
        <v>11</v>
      </c>
      <c r="N76">
        <v>11</v>
      </c>
      <c r="O76">
        <v>0</v>
      </c>
      <c r="P76">
        <v>0</v>
      </c>
      <c r="Q76">
        <v>1</v>
      </c>
      <c r="R76">
        <v>1</v>
      </c>
      <c r="S76" s="28">
        <v>1</v>
      </c>
      <c r="AR76">
        <v>75.25</v>
      </c>
      <c r="AS76">
        <v>72.7</v>
      </c>
      <c r="AT76">
        <v>69.55</v>
      </c>
      <c r="AU76">
        <v>67.900000000000006</v>
      </c>
      <c r="AV76">
        <v>67.099999999999994</v>
      </c>
      <c r="AW76">
        <v>66.25</v>
      </c>
      <c r="AX76">
        <v>65.5</v>
      </c>
      <c r="AY76">
        <v>67.2</v>
      </c>
      <c r="AZ76">
        <v>72.400000000000006</v>
      </c>
      <c r="BA76">
        <v>77.150000000000006</v>
      </c>
      <c r="BB76">
        <v>81.849999999999994</v>
      </c>
      <c r="BC76">
        <v>85.9</v>
      </c>
      <c r="BD76">
        <v>89.85</v>
      </c>
      <c r="BE76">
        <v>93.8</v>
      </c>
      <c r="BF76">
        <v>96.15</v>
      </c>
      <c r="BG76">
        <v>97.9</v>
      </c>
      <c r="BH76">
        <v>98.55</v>
      </c>
      <c r="BI76">
        <v>98.15</v>
      </c>
      <c r="BJ76">
        <v>97.3</v>
      </c>
      <c r="BK76">
        <v>94.55</v>
      </c>
      <c r="BL76">
        <v>88.2</v>
      </c>
      <c r="BM76">
        <v>83.35</v>
      </c>
      <c r="BN76">
        <v>80.150000000000006</v>
      </c>
      <c r="BO76">
        <v>77.599999999999994</v>
      </c>
      <c r="DL76">
        <v>19</v>
      </c>
      <c r="DM76">
        <v>19</v>
      </c>
    </row>
    <row r="77" spans="1:117" hidden="1" x14ac:dyDescent="0.25">
      <c r="A77" t="s">
        <v>62</v>
      </c>
      <c r="B77" t="s">
        <v>186</v>
      </c>
      <c r="C77" t="s">
        <v>61</v>
      </c>
      <c r="D77" t="s">
        <v>61</v>
      </c>
      <c r="E77" t="s">
        <v>186</v>
      </c>
      <c r="F77" t="s">
        <v>61</v>
      </c>
      <c r="G77" t="s">
        <v>61</v>
      </c>
      <c r="H77" t="s">
        <v>61</v>
      </c>
      <c r="I77" t="s">
        <v>183</v>
      </c>
      <c r="J77" s="22">
        <v>43670</v>
      </c>
      <c r="K77" s="28">
        <v>19</v>
      </c>
      <c r="L77" s="28">
        <v>19</v>
      </c>
      <c r="M77">
        <v>16</v>
      </c>
      <c r="N77">
        <v>16</v>
      </c>
      <c r="O77">
        <v>0</v>
      </c>
      <c r="P77">
        <v>0</v>
      </c>
      <c r="Q77">
        <v>0</v>
      </c>
      <c r="R77">
        <v>0</v>
      </c>
      <c r="S77" s="28">
        <v>0</v>
      </c>
      <c r="T77">
        <v>791.505</v>
      </c>
      <c r="U77">
        <v>796.428</v>
      </c>
      <c r="V77">
        <v>739.98450000000003</v>
      </c>
      <c r="W77">
        <v>707.26499999999999</v>
      </c>
      <c r="X77">
        <v>506.68200000000002</v>
      </c>
      <c r="Y77">
        <v>797.32</v>
      </c>
      <c r="Z77">
        <v>1041.931</v>
      </c>
      <c r="AA77">
        <v>1226.088</v>
      </c>
      <c r="AB77">
        <v>1516.7380000000001</v>
      </c>
      <c r="AC77">
        <v>1715.701</v>
      </c>
      <c r="AD77">
        <v>1758.4949999999999</v>
      </c>
      <c r="AE77">
        <v>1832.8610000000001</v>
      </c>
      <c r="AF77">
        <v>1861.03</v>
      </c>
      <c r="AG77">
        <v>1863.9169999999999</v>
      </c>
      <c r="AH77">
        <v>1922.7529999999999</v>
      </c>
      <c r="AI77">
        <v>1807.61</v>
      </c>
      <c r="AJ77">
        <v>1577.761</v>
      </c>
      <c r="AK77">
        <v>1230.585</v>
      </c>
      <c r="AL77">
        <v>969.32</v>
      </c>
      <c r="AM77">
        <v>751.47</v>
      </c>
      <c r="AN77">
        <v>696.90300000000002</v>
      </c>
      <c r="AO77">
        <v>672.21</v>
      </c>
      <c r="AP77">
        <v>503.74799999999999</v>
      </c>
      <c r="AQ77">
        <v>499.77600000000001</v>
      </c>
      <c r="AR77">
        <v>71.59375</v>
      </c>
      <c r="AS77">
        <v>69.125</v>
      </c>
      <c r="AT77">
        <v>67.34375</v>
      </c>
      <c r="AU77">
        <v>66.125</v>
      </c>
      <c r="AV77">
        <v>65.4375</v>
      </c>
      <c r="AW77">
        <v>64.46875</v>
      </c>
      <c r="AX77">
        <v>63.8125</v>
      </c>
      <c r="AY77">
        <v>65.40625</v>
      </c>
      <c r="AZ77">
        <v>69.59375</v>
      </c>
      <c r="BA77">
        <v>74.28125</v>
      </c>
      <c r="BB77">
        <v>79.25</v>
      </c>
      <c r="BC77">
        <v>83.34375</v>
      </c>
      <c r="BD77">
        <v>86.875</v>
      </c>
      <c r="BE77">
        <v>90.5625</v>
      </c>
      <c r="BF77">
        <v>93.03125</v>
      </c>
      <c r="BG77">
        <v>93.625</v>
      </c>
      <c r="BH77">
        <v>93.3125</v>
      </c>
      <c r="BI77">
        <v>93.25</v>
      </c>
      <c r="BJ77">
        <v>92.3125</v>
      </c>
      <c r="BK77">
        <v>88.9375</v>
      </c>
      <c r="BL77">
        <v>84.1875</v>
      </c>
      <c r="BM77">
        <v>79.75</v>
      </c>
      <c r="BN77">
        <v>77.25</v>
      </c>
      <c r="BO77">
        <v>74.90625</v>
      </c>
      <c r="BP77">
        <v>-112.498</v>
      </c>
      <c r="BQ77">
        <v>-158.6336</v>
      </c>
      <c r="BR77">
        <v>-110.8308</v>
      </c>
      <c r="BS77">
        <v>34.646520000000002</v>
      </c>
      <c r="BT77">
        <v>100.0887</v>
      </c>
      <c r="BU77">
        <v>48.441890000000001</v>
      </c>
      <c r="BV77">
        <v>-59.149630000000002</v>
      </c>
      <c r="BW77">
        <v>-20.29814</v>
      </c>
      <c r="BX77">
        <v>-21.72392</v>
      </c>
      <c r="BY77">
        <v>-43.79965</v>
      </c>
      <c r="BZ77">
        <v>30.455100000000002</v>
      </c>
      <c r="CA77">
        <v>36.85172</v>
      </c>
      <c r="CB77">
        <v>-16.57705</v>
      </c>
      <c r="CC77">
        <v>-23.609760000000001</v>
      </c>
      <c r="CD77">
        <v>-54.202080000000002</v>
      </c>
      <c r="CE77">
        <v>-34.791460000000001</v>
      </c>
      <c r="CF77">
        <v>46.917700000000004</v>
      </c>
      <c r="CG77">
        <v>92.333320000000001</v>
      </c>
      <c r="CH77">
        <v>202.32210000000001</v>
      </c>
      <c r="CI77">
        <v>97.918459999999996</v>
      </c>
      <c r="CJ77">
        <v>29.080210000000001</v>
      </c>
      <c r="CK77">
        <v>11.8018</v>
      </c>
      <c r="CL77">
        <v>28.750440000000001</v>
      </c>
      <c r="CM77">
        <v>20.70016</v>
      </c>
      <c r="CN77">
        <v>3796.8339999999998</v>
      </c>
      <c r="CO77">
        <v>6319.27</v>
      </c>
      <c r="CP77">
        <v>5441.0870000000004</v>
      </c>
      <c r="CQ77">
        <v>2904.7170000000001</v>
      </c>
      <c r="CR77">
        <v>1843.425</v>
      </c>
      <c r="CS77">
        <v>1174.741</v>
      </c>
      <c r="CT77">
        <v>723.84450000000004</v>
      </c>
      <c r="CU77">
        <v>745.42539999999997</v>
      </c>
      <c r="CV77">
        <v>757.2713</v>
      </c>
      <c r="CW77">
        <v>1309.963</v>
      </c>
      <c r="CX77">
        <v>1390.75</v>
      </c>
      <c r="CY77">
        <v>1619.105</v>
      </c>
      <c r="CZ77">
        <v>1615.24</v>
      </c>
      <c r="DA77">
        <v>1827.925</v>
      </c>
      <c r="DB77">
        <v>1877.125</v>
      </c>
      <c r="DC77">
        <v>1743.932</v>
      </c>
      <c r="DD77">
        <v>2523.8850000000002</v>
      </c>
      <c r="DE77">
        <v>8649.7559999999994</v>
      </c>
      <c r="DF77">
        <v>15339.61</v>
      </c>
      <c r="DG77">
        <v>10351.74</v>
      </c>
      <c r="DH77">
        <v>14483.7</v>
      </c>
      <c r="DI77">
        <v>10583.18</v>
      </c>
      <c r="DJ77">
        <v>13088.92</v>
      </c>
      <c r="DK77">
        <v>12223.87</v>
      </c>
      <c r="DL77">
        <v>19</v>
      </c>
      <c r="DM77">
        <v>19</v>
      </c>
    </row>
    <row r="78" spans="1:117" hidden="1" x14ac:dyDescent="0.25">
      <c r="A78" t="s">
        <v>62</v>
      </c>
      <c r="B78" t="s">
        <v>30</v>
      </c>
      <c r="C78" t="s">
        <v>61</v>
      </c>
      <c r="D78" t="s">
        <v>61</v>
      </c>
      <c r="E78" t="s">
        <v>30</v>
      </c>
      <c r="F78" t="s">
        <v>61</v>
      </c>
      <c r="G78" t="s">
        <v>61</v>
      </c>
      <c r="H78" t="s">
        <v>61</v>
      </c>
      <c r="I78" t="s">
        <v>183</v>
      </c>
      <c r="J78" s="22">
        <v>43670</v>
      </c>
      <c r="K78" s="28">
        <v>19</v>
      </c>
      <c r="L78" s="28">
        <v>19</v>
      </c>
      <c r="M78">
        <v>18</v>
      </c>
      <c r="N78">
        <v>17</v>
      </c>
      <c r="O78">
        <v>0</v>
      </c>
      <c r="P78">
        <v>0</v>
      </c>
      <c r="Q78">
        <v>0</v>
      </c>
      <c r="R78">
        <v>0</v>
      </c>
      <c r="S78" s="28">
        <v>0</v>
      </c>
      <c r="T78">
        <v>2467.1260000000002</v>
      </c>
      <c r="U78">
        <v>2464.3229999999999</v>
      </c>
      <c r="V78">
        <v>2462.123</v>
      </c>
      <c r="W78">
        <v>2463.4050000000002</v>
      </c>
      <c r="X78">
        <v>2460.7420000000002</v>
      </c>
      <c r="Y78">
        <v>2461.21</v>
      </c>
      <c r="Z78">
        <v>2450.5010000000002</v>
      </c>
      <c r="AA78">
        <v>2388.7379999999998</v>
      </c>
      <c r="AB78">
        <v>2262.5639999999999</v>
      </c>
      <c r="AC78">
        <v>2140.5410000000002</v>
      </c>
      <c r="AD78">
        <v>2078.386</v>
      </c>
      <c r="AE78">
        <v>2095.951</v>
      </c>
      <c r="AF78">
        <v>2125.1280000000002</v>
      </c>
      <c r="AG78">
        <v>2122.7420000000002</v>
      </c>
      <c r="AH78">
        <v>2092.8829999999998</v>
      </c>
      <c r="AI78">
        <v>2046.2280000000001</v>
      </c>
      <c r="AJ78">
        <v>2138.0369999999998</v>
      </c>
      <c r="AK78">
        <v>1268.375</v>
      </c>
      <c r="AL78">
        <v>135.3706</v>
      </c>
      <c r="AM78">
        <v>796.39940000000001</v>
      </c>
      <c r="AN78">
        <v>2287.453</v>
      </c>
      <c r="AO78">
        <v>2393.5920000000001</v>
      </c>
      <c r="AP78">
        <v>2390.1590000000001</v>
      </c>
      <c r="AQ78">
        <v>2390.2669999999998</v>
      </c>
      <c r="AR78">
        <v>88.423079999999999</v>
      </c>
      <c r="AS78">
        <v>84.730770000000007</v>
      </c>
      <c r="AT78">
        <v>81.538460000000001</v>
      </c>
      <c r="AU78">
        <v>80.384609999999995</v>
      </c>
      <c r="AV78">
        <v>79.230770000000007</v>
      </c>
      <c r="AW78">
        <v>78.653850000000006</v>
      </c>
      <c r="AX78">
        <v>76.884609999999995</v>
      </c>
      <c r="AY78">
        <v>77.038460000000001</v>
      </c>
      <c r="AZ78">
        <v>80.230770000000007</v>
      </c>
      <c r="BA78">
        <v>84.576920000000001</v>
      </c>
      <c r="BB78">
        <v>88.923079999999999</v>
      </c>
      <c r="BC78">
        <v>92.192310000000006</v>
      </c>
      <c r="BD78">
        <v>93.576920000000001</v>
      </c>
      <c r="BE78">
        <v>96.576920000000001</v>
      </c>
      <c r="BF78">
        <v>99.923079999999999</v>
      </c>
      <c r="BG78">
        <v>102.4615</v>
      </c>
      <c r="BH78">
        <v>103.7308</v>
      </c>
      <c r="BI78">
        <v>104.4615</v>
      </c>
      <c r="BJ78">
        <v>104.11539999999999</v>
      </c>
      <c r="BK78">
        <v>101.7692</v>
      </c>
      <c r="BL78">
        <v>98.346149999999994</v>
      </c>
      <c r="BM78">
        <v>95.076920000000001</v>
      </c>
      <c r="BN78">
        <v>93.076920000000001</v>
      </c>
      <c r="BO78">
        <v>92.423079999999999</v>
      </c>
      <c r="BP78">
        <v>-63.519359999999999</v>
      </c>
      <c r="BQ78">
        <v>-66.54271</v>
      </c>
      <c r="BR78">
        <v>-60.149799999999999</v>
      </c>
      <c r="BS78">
        <v>-59.476469999999999</v>
      </c>
      <c r="BT78">
        <v>-63.425269999999998</v>
      </c>
      <c r="BU78">
        <v>-65.841080000000005</v>
      </c>
      <c r="BV78">
        <v>-53.922699999999999</v>
      </c>
      <c r="BW78">
        <v>19.925319999999999</v>
      </c>
      <c r="BX78">
        <v>-27.478950000000001</v>
      </c>
      <c r="BY78">
        <v>-63.941409999999998</v>
      </c>
      <c r="BZ78">
        <v>-8.271687</v>
      </c>
      <c r="CA78">
        <v>70.691230000000004</v>
      </c>
      <c r="CB78">
        <v>74.622100000000003</v>
      </c>
      <c r="CC78">
        <v>63.438180000000003</v>
      </c>
      <c r="CD78">
        <v>94.996740000000003</v>
      </c>
      <c r="CE78">
        <v>91.197389999999999</v>
      </c>
      <c r="CF78">
        <v>48.68535</v>
      </c>
      <c r="CG78">
        <v>610.91390000000001</v>
      </c>
      <c r="CH78">
        <v>1321.5930000000001</v>
      </c>
      <c r="CI78">
        <v>1044.942</v>
      </c>
      <c r="CJ78">
        <v>329.31110000000001</v>
      </c>
      <c r="CK78">
        <v>265.51100000000002</v>
      </c>
      <c r="CL78">
        <v>269.22019999999998</v>
      </c>
      <c r="CM78">
        <v>268.04610000000002</v>
      </c>
      <c r="CN78">
        <v>6199.259</v>
      </c>
      <c r="CO78">
        <v>6087.5569999999998</v>
      </c>
      <c r="CP78">
        <v>5889.6970000000001</v>
      </c>
      <c r="CQ78">
        <v>6124.9949999999999</v>
      </c>
      <c r="CR78">
        <v>6017.7950000000001</v>
      </c>
      <c r="CS78">
        <v>5940.2039999999997</v>
      </c>
      <c r="CT78">
        <v>5610.6369999999997</v>
      </c>
      <c r="CU78">
        <v>3128.4810000000002</v>
      </c>
      <c r="CV78">
        <v>2981.904</v>
      </c>
      <c r="CW78">
        <v>5899.4750000000004</v>
      </c>
      <c r="CX78">
        <v>11157.07</v>
      </c>
      <c r="CY78">
        <v>11287.81</v>
      </c>
      <c r="CZ78">
        <v>10860.08</v>
      </c>
      <c r="DA78">
        <v>13714.96</v>
      </c>
      <c r="DB78">
        <v>14253.04</v>
      </c>
      <c r="DC78">
        <v>13992.3</v>
      </c>
      <c r="DD78">
        <v>8370.0820000000003</v>
      </c>
      <c r="DE78">
        <v>19913.96</v>
      </c>
      <c r="DF78">
        <v>75177.7</v>
      </c>
      <c r="DG78">
        <v>49901.99</v>
      </c>
      <c r="DH78">
        <v>9013.24</v>
      </c>
      <c r="DI78">
        <v>10818.61</v>
      </c>
      <c r="DJ78">
        <v>11372.7</v>
      </c>
      <c r="DK78">
        <v>11520.58</v>
      </c>
      <c r="DL78">
        <v>19</v>
      </c>
      <c r="DM78">
        <v>19</v>
      </c>
    </row>
    <row r="79" spans="1:117" hidden="1" x14ac:dyDescent="0.25">
      <c r="A79" t="s">
        <v>62</v>
      </c>
      <c r="B79" t="s">
        <v>101</v>
      </c>
      <c r="C79" t="s">
        <v>61</v>
      </c>
      <c r="D79" t="s">
        <v>61</v>
      </c>
      <c r="E79" t="s">
        <v>61</v>
      </c>
      <c r="F79" t="s">
        <v>61</v>
      </c>
      <c r="G79" t="s">
        <v>61</v>
      </c>
      <c r="H79" t="s">
        <v>101</v>
      </c>
      <c r="I79" t="s">
        <v>183</v>
      </c>
      <c r="J79" s="22">
        <v>43670</v>
      </c>
      <c r="K79" s="28">
        <v>19</v>
      </c>
      <c r="L79" s="28">
        <v>19</v>
      </c>
      <c r="M79">
        <v>352</v>
      </c>
      <c r="N79">
        <v>350</v>
      </c>
      <c r="O79">
        <v>0</v>
      </c>
      <c r="P79">
        <v>0</v>
      </c>
      <c r="Q79">
        <v>0</v>
      </c>
      <c r="R79">
        <v>0</v>
      </c>
      <c r="S79" s="28">
        <v>0</v>
      </c>
      <c r="T79">
        <v>6980.6970000000001</v>
      </c>
      <c r="U79">
        <v>6748.6949999999997</v>
      </c>
      <c r="V79">
        <v>6826.0630000000001</v>
      </c>
      <c r="W79">
        <v>6946.3540000000003</v>
      </c>
      <c r="X79">
        <v>7392.2830000000004</v>
      </c>
      <c r="Y79">
        <v>8003.9070000000002</v>
      </c>
      <c r="Z79">
        <v>9116.5049999999992</v>
      </c>
      <c r="AA79">
        <v>10667.88</v>
      </c>
      <c r="AB79">
        <v>12852</v>
      </c>
      <c r="AC79">
        <v>15970.12</v>
      </c>
      <c r="AD79">
        <v>17727.689999999999</v>
      </c>
      <c r="AE79">
        <v>19059.259999999998</v>
      </c>
      <c r="AF79">
        <v>20239.349999999999</v>
      </c>
      <c r="AG79">
        <v>21191.46</v>
      </c>
      <c r="AH79">
        <v>21754.75</v>
      </c>
      <c r="AI79">
        <v>21901.67</v>
      </c>
      <c r="AJ79">
        <v>21523.56</v>
      </c>
      <c r="AK79">
        <v>21433.78</v>
      </c>
      <c r="AL79">
        <v>16670.150000000001</v>
      </c>
      <c r="AM79">
        <v>19886.86</v>
      </c>
      <c r="AN79">
        <v>19369.59</v>
      </c>
      <c r="AO79">
        <v>14566.61</v>
      </c>
      <c r="AP79">
        <v>9019.4529999999995</v>
      </c>
      <c r="AQ79">
        <v>7441.8440000000001</v>
      </c>
      <c r="AR79">
        <v>70.83381</v>
      </c>
      <c r="AS79">
        <v>68.318049999999999</v>
      </c>
      <c r="AT79">
        <v>66.74212</v>
      </c>
      <c r="AU79">
        <v>65.567340000000002</v>
      </c>
      <c r="AV79">
        <v>65.116039999999998</v>
      </c>
      <c r="AW79">
        <v>64.216329999999999</v>
      </c>
      <c r="AX79">
        <v>63.573070000000001</v>
      </c>
      <c r="AY79">
        <v>65.143259999999998</v>
      </c>
      <c r="AZ79">
        <v>69.329509999999999</v>
      </c>
      <c r="BA79">
        <v>74.03295</v>
      </c>
      <c r="BB79">
        <v>78.697710000000001</v>
      </c>
      <c r="BC79">
        <v>82.648989999999998</v>
      </c>
      <c r="BD79">
        <v>86.353870000000001</v>
      </c>
      <c r="BE79">
        <v>89.86533</v>
      </c>
      <c r="BF79">
        <v>91.998570000000001</v>
      </c>
      <c r="BG79">
        <v>93.041550000000001</v>
      </c>
      <c r="BH79">
        <v>93.111750000000001</v>
      </c>
      <c r="BI79">
        <v>92.55301</v>
      </c>
      <c r="BJ79">
        <v>91.44126</v>
      </c>
      <c r="BK79">
        <v>88.733530000000002</v>
      </c>
      <c r="BL79">
        <v>83.928370000000001</v>
      </c>
      <c r="BM79">
        <v>79.36533</v>
      </c>
      <c r="BN79">
        <v>76.444119999999998</v>
      </c>
      <c r="BO79">
        <v>74.163319999999999</v>
      </c>
      <c r="BP79">
        <v>72.658670000000001</v>
      </c>
      <c r="BQ79">
        <v>92.395290000000003</v>
      </c>
      <c r="BR79">
        <v>52.085520000000002</v>
      </c>
      <c r="BS79">
        <v>43.948279999999997</v>
      </c>
      <c r="BT79">
        <v>-4.449967</v>
      </c>
      <c r="BU79">
        <v>53.429229999999997</v>
      </c>
      <c r="BV79">
        <v>-76.615319999999997</v>
      </c>
      <c r="BW79">
        <v>19.296399999999998</v>
      </c>
      <c r="BX79">
        <v>30.883040000000001</v>
      </c>
      <c r="BY79">
        <v>18.300799999999999</v>
      </c>
      <c r="BZ79">
        <v>112.83629999999999</v>
      </c>
      <c r="CA79">
        <v>104.8477</v>
      </c>
      <c r="CB79">
        <v>79.889669999999995</v>
      </c>
      <c r="CC79">
        <v>80.756159999999994</v>
      </c>
      <c r="CD79">
        <v>132.23179999999999</v>
      </c>
      <c r="CE79">
        <v>120.2111</v>
      </c>
      <c r="CF79">
        <v>201.8416</v>
      </c>
      <c r="CG79">
        <v>133.5044</v>
      </c>
      <c r="CH79">
        <v>4379.2809999999999</v>
      </c>
      <c r="CI79">
        <v>276.40300000000002</v>
      </c>
      <c r="CJ79">
        <v>-403.19760000000002</v>
      </c>
      <c r="CK79">
        <v>-132.56309999999999</v>
      </c>
      <c r="CL79">
        <v>156.78129999999999</v>
      </c>
      <c r="CM79">
        <v>53.6432</v>
      </c>
      <c r="CN79">
        <v>2302.38</v>
      </c>
      <c r="CO79">
        <v>1538.3630000000001</v>
      </c>
      <c r="CP79">
        <v>1641.521</v>
      </c>
      <c r="CQ79">
        <v>1931.999</v>
      </c>
      <c r="CR79">
        <v>1943.319</v>
      </c>
      <c r="CS79">
        <v>1989.924</v>
      </c>
      <c r="CT79">
        <v>1753.8050000000001</v>
      </c>
      <c r="CU79">
        <v>1572.9590000000001</v>
      </c>
      <c r="CV79">
        <v>2200.7190000000001</v>
      </c>
      <c r="CW79">
        <v>2942.2939999999999</v>
      </c>
      <c r="CX79">
        <v>5222.5140000000001</v>
      </c>
      <c r="CY79">
        <v>4869.5529999999999</v>
      </c>
      <c r="CZ79">
        <v>4621.2349999999997</v>
      </c>
      <c r="DA79">
        <v>4603.0129999999999</v>
      </c>
      <c r="DB79">
        <v>4755.3950000000004</v>
      </c>
      <c r="DC79">
        <v>5439.8590000000004</v>
      </c>
      <c r="DD79">
        <v>8160.1670000000004</v>
      </c>
      <c r="DE79">
        <v>6911.0150000000003</v>
      </c>
      <c r="DF79">
        <v>15403.43</v>
      </c>
      <c r="DG79">
        <v>8066.4359999999997</v>
      </c>
      <c r="DH79">
        <v>8027.3209999999999</v>
      </c>
      <c r="DI79">
        <v>5107.107</v>
      </c>
      <c r="DJ79">
        <v>4199.1000000000004</v>
      </c>
      <c r="DK79">
        <v>3667.4409999999998</v>
      </c>
      <c r="DL79">
        <v>19</v>
      </c>
      <c r="DM79">
        <v>19</v>
      </c>
    </row>
    <row r="80" spans="1:117" hidden="1" x14ac:dyDescent="0.25">
      <c r="A80" t="s">
        <v>62</v>
      </c>
      <c r="B80" t="s">
        <v>34</v>
      </c>
      <c r="C80" t="s">
        <v>34</v>
      </c>
      <c r="D80" t="s">
        <v>61</v>
      </c>
      <c r="E80" t="s">
        <v>61</v>
      </c>
      <c r="F80" t="s">
        <v>61</v>
      </c>
      <c r="G80" t="s">
        <v>61</v>
      </c>
      <c r="H80" t="s">
        <v>61</v>
      </c>
      <c r="I80" t="s">
        <v>183</v>
      </c>
      <c r="J80" s="22">
        <v>43670</v>
      </c>
      <c r="K80" s="28">
        <v>19</v>
      </c>
      <c r="L80" s="28">
        <v>19</v>
      </c>
      <c r="M80">
        <v>42</v>
      </c>
      <c r="N80">
        <v>42</v>
      </c>
      <c r="O80">
        <v>0</v>
      </c>
      <c r="P80">
        <v>0</v>
      </c>
      <c r="Q80">
        <v>0</v>
      </c>
      <c r="R80">
        <v>0</v>
      </c>
      <c r="S80" s="28">
        <v>0</v>
      </c>
      <c r="T80">
        <v>2605.6320000000001</v>
      </c>
      <c r="U80">
        <v>2552.5100000000002</v>
      </c>
      <c r="V80">
        <v>2563.8000000000002</v>
      </c>
      <c r="W80">
        <v>2563.5970000000002</v>
      </c>
      <c r="X80">
        <v>2592.1570000000002</v>
      </c>
      <c r="Y80">
        <v>2790.6350000000002</v>
      </c>
      <c r="Z80">
        <v>3104.7950000000001</v>
      </c>
      <c r="AA80">
        <v>3066.1460000000002</v>
      </c>
      <c r="AB80">
        <v>3246.1210000000001</v>
      </c>
      <c r="AC80">
        <v>3242.3209999999999</v>
      </c>
      <c r="AD80">
        <v>3238.2489999999998</v>
      </c>
      <c r="AE80">
        <v>3366.3290000000002</v>
      </c>
      <c r="AF80">
        <v>3546.6529999999998</v>
      </c>
      <c r="AG80">
        <v>3736.8159999999998</v>
      </c>
      <c r="AH80">
        <v>4100.1890000000003</v>
      </c>
      <c r="AI80">
        <v>4310.3519999999999</v>
      </c>
      <c r="AJ80">
        <v>4614.9189999999999</v>
      </c>
      <c r="AK80">
        <v>4933.1279999999997</v>
      </c>
      <c r="AL80">
        <v>4258.884</v>
      </c>
      <c r="AM80">
        <v>5677.1080000000002</v>
      </c>
      <c r="AN80">
        <v>5728.8029999999999</v>
      </c>
      <c r="AO80">
        <v>5300.2650000000003</v>
      </c>
      <c r="AP80">
        <v>3644.6239999999998</v>
      </c>
      <c r="AQ80">
        <v>2925.1289999999999</v>
      </c>
      <c r="AR80">
        <v>73.047619999999995</v>
      </c>
      <c r="AS80">
        <v>70.095240000000004</v>
      </c>
      <c r="AT80">
        <v>68.119050000000001</v>
      </c>
      <c r="AU80">
        <v>67.011899999999997</v>
      </c>
      <c r="AV80">
        <v>66.988100000000003</v>
      </c>
      <c r="AW80">
        <v>66.773809999999997</v>
      </c>
      <c r="AX80">
        <v>65.869050000000001</v>
      </c>
      <c r="AY80">
        <v>67.619050000000001</v>
      </c>
      <c r="AZ80">
        <v>72.797619999999995</v>
      </c>
      <c r="BA80">
        <v>78.25</v>
      </c>
      <c r="BB80">
        <v>83.202380000000005</v>
      </c>
      <c r="BC80">
        <v>86.559520000000006</v>
      </c>
      <c r="BD80">
        <v>88.642859999999999</v>
      </c>
      <c r="BE80">
        <v>92.059520000000006</v>
      </c>
      <c r="BF80">
        <v>94.142859999999999</v>
      </c>
      <c r="BG80">
        <v>95.214290000000005</v>
      </c>
      <c r="BH80">
        <v>95.940479999999994</v>
      </c>
      <c r="BI80">
        <v>96.190479999999994</v>
      </c>
      <c r="BJ80">
        <v>95.833340000000007</v>
      </c>
      <c r="BK80">
        <v>93.583340000000007</v>
      </c>
      <c r="BL80">
        <v>87.095240000000004</v>
      </c>
      <c r="BM80">
        <v>81.166659999999993</v>
      </c>
      <c r="BN80">
        <v>77.845240000000004</v>
      </c>
      <c r="BO80">
        <v>75.238100000000003</v>
      </c>
      <c r="BP80">
        <v>-16.03462</v>
      </c>
      <c r="BQ80">
        <v>-29.712330000000001</v>
      </c>
      <c r="BR80">
        <v>-67.354320000000001</v>
      </c>
      <c r="BS80">
        <v>-56.534689999999998</v>
      </c>
      <c r="BT80">
        <v>28.096900000000002</v>
      </c>
      <c r="BU80">
        <v>74.506069999999994</v>
      </c>
      <c r="BV80">
        <v>63.246589999999998</v>
      </c>
      <c r="BW80">
        <v>-35.784709999999997</v>
      </c>
      <c r="BX80">
        <v>-51.16619</v>
      </c>
      <c r="BY80">
        <v>-38.406109999999998</v>
      </c>
      <c r="BZ80">
        <v>28.334289999999999</v>
      </c>
      <c r="CA80">
        <v>105.8805</v>
      </c>
      <c r="CB80">
        <v>58.373429999999999</v>
      </c>
      <c r="CC80">
        <v>60.472290000000001</v>
      </c>
      <c r="CD80">
        <v>-34.207380000000001</v>
      </c>
      <c r="CE80">
        <v>9.6531880000000001</v>
      </c>
      <c r="CF80">
        <v>18.074079999999999</v>
      </c>
      <c r="CG80">
        <v>79.101740000000007</v>
      </c>
      <c r="CH80">
        <v>1170.884</v>
      </c>
      <c r="CI80">
        <v>-127.5956</v>
      </c>
      <c r="CJ80">
        <v>-86.885409999999993</v>
      </c>
      <c r="CK80">
        <v>-129.03219999999999</v>
      </c>
      <c r="CL80">
        <v>3.1819630000000001</v>
      </c>
      <c r="CM80">
        <v>-49.807960000000001</v>
      </c>
      <c r="CN80">
        <v>553.91669999999999</v>
      </c>
      <c r="CO80">
        <v>441.3263</v>
      </c>
      <c r="CP80">
        <v>412.07119999999998</v>
      </c>
      <c r="CQ80">
        <v>332.01499999999999</v>
      </c>
      <c r="CR80">
        <v>310.15949999999998</v>
      </c>
      <c r="CS80">
        <v>238.30680000000001</v>
      </c>
      <c r="CT80">
        <v>248.05359999999999</v>
      </c>
      <c r="CU80">
        <v>177.79910000000001</v>
      </c>
      <c r="CV80">
        <v>249.22219999999999</v>
      </c>
      <c r="CW80">
        <v>356.83749999999998</v>
      </c>
      <c r="CX80">
        <v>519.05920000000003</v>
      </c>
      <c r="CY80">
        <v>591.75980000000004</v>
      </c>
      <c r="CZ80">
        <v>500.2362</v>
      </c>
      <c r="DA80">
        <v>528.13840000000005</v>
      </c>
      <c r="DB80">
        <v>572.77710000000002</v>
      </c>
      <c r="DC80">
        <v>559.67439999999999</v>
      </c>
      <c r="DD80">
        <v>683.5951</v>
      </c>
      <c r="DE80">
        <v>519.10580000000004</v>
      </c>
      <c r="DF80">
        <v>693.34910000000002</v>
      </c>
      <c r="DG80">
        <v>630.61310000000003</v>
      </c>
      <c r="DH80">
        <v>606.25260000000003</v>
      </c>
      <c r="DI80">
        <v>685.62630000000001</v>
      </c>
      <c r="DJ80">
        <v>842.22770000000003</v>
      </c>
      <c r="DK80">
        <v>666.49270000000001</v>
      </c>
      <c r="DL80">
        <v>19</v>
      </c>
      <c r="DM80">
        <v>19</v>
      </c>
    </row>
    <row r="81" spans="1:117" hidden="1" x14ac:dyDescent="0.25">
      <c r="A81" t="s">
        <v>62</v>
      </c>
      <c r="B81" t="s">
        <v>29</v>
      </c>
      <c r="C81" t="s">
        <v>29</v>
      </c>
      <c r="D81" t="s">
        <v>61</v>
      </c>
      <c r="E81" t="s">
        <v>61</v>
      </c>
      <c r="F81" t="s">
        <v>61</v>
      </c>
      <c r="G81" t="s">
        <v>61</v>
      </c>
      <c r="H81" t="s">
        <v>61</v>
      </c>
      <c r="I81" t="s">
        <v>183</v>
      </c>
      <c r="J81" s="22">
        <v>43670</v>
      </c>
      <c r="K81" s="28">
        <v>19</v>
      </c>
      <c r="L81" s="28">
        <v>19</v>
      </c>
      <c r="M81">
        <v>34</v>
      </c>
      <c r="N81">
        <v>34</v>
      </c>
      <c r="O81">
        <v>0</v>
      </c>
      <c r="P81">
        <v>1</v>
      </c>
      <c r="Q81">
        <v>0</v>
      </c>
      <c r="R81">
        <v>0</v>
      </c>
      <c r="S81" s="28">
        <v>1</v>
      </c>
      <c r="AR81">
        <v>85.205879999999993</v>
      </c>
      <c r="AS81">
        <v>83.132350000000002</v>
      </c>
      <c r="AT81">
        <v>81.485290000000006</v>
      </c>
      <c r="AU81">
        <v>79.632350000000002</v>
      </c>
      <c r="AV81">
        <v>77.632350000000002</v>
      </c>
      <c r="AW81">
        <v>76.705879999999993</v>
      </c>
      <c r="AX81">
        <v>76.205879999999993</v>
      </c>
      <c r="AY81">
        <v>78.014709999999994</v>
      </c>
      <c r="AZ81">
        <v>80.176469999999995</v>
      </c>
      <c r="BA81">
        <v>83.602940000000004</v>
      </c>
      <c r="BB81">
        <v>87.470590000000001</v>
      </c>
      <c r="BC81">
        <v>90.132350000000002</v>
      </c>
      <c r="BD81">
        <v>94.220590000000001</v>
      </c>
      <c r="BE81">
        <v>97.588229999999996</v>
      </c>
      <c r="BF81">
        <v>100.30880000000001</v>
      </c>
      <c r="BG81">
        <v>100.3824</v>
      </c>
      <c r="BH81">
        <v>99.867649999999998</v>
      </c>
      <c r="BI81">
        <v>100.8382</v>
      </c>
      <c r="BJ81">
        <v>100.8235</v>
      </c>
      <c r="BK81">
        <v>99.176469999999995</v>
      </c>
      <c r="BL81">
        <v>95.588229999999996</v>
      </c>
      <c r="BM81">
        <v>93.367649999999998</v>
      </c>
      <c r="BN81">
        <v>91.073530000000005</v>
      </c>
      <c r="BO81">
        <v>89.352940000000004</v>
      </c>
      <c r="DL81">
        <v>19</v>
      </c>
      <c r="DM81">
        <v>19</v>
      </c>
    </row>
    <row r="82" spans="1:117" hidden="1" x14ac:dyDescent="0.25">
      <c r="A82" t="s">
        <v>62</v>
      </c>
      <c r="B82" t="s">
        <v>37</v>
      </c>
      <c r="C82" t="s">
        <v>61</v>
      </c>
      <c r="D82" t="s">
        <v>61</v>
      </c>
      <c r="E82" t="s">
        <v>37</v>
      </c>
      <c r="F82" t="s">
        <v>61</v>
      </c>
      <c r="G82" t="s">
        <v>61</v>
      </c>
      <c r="H82" t="s">
        <v>61</v>
      </c>
      <c r="I82" t="s">
        <v>183</v>
      </c>
      <c r="J82" s="22">
        <v>43670</v>
      </c>
      <c r="K82" s="28">
        <v>19</v>
      </c>
      <c r="L82" s="28">
        <v>19</v>
      </c>
      <c r="M82">
        <v>86</v>
      </c>
      <c r="N82">
        <v>86</v>
      </c>
      <c r="O82">
        <v>0</v>
      </c>
      <c r="P82">
        <v>0</v>
      </c>
      <c r="Q82">
        <v>0</v>
      </c>
      <c r="R82">
        <v>0</v>
      </c>
      <c r="S82" s="28">
        <v>0</v>
      </c>
      <c r="T82">
        <v>10035.77</v>
      </c>
      <c r="U82">
        <v>9668.5619999999999</v>
      </c>
      <c r="V82">
        <v>9515.1010000000006</v>
      </c>
      <c r="W82">
        <v>9460.9850000000006</v>
      </c>
      <c r="X82">
        <v>9437.6460000000006</v>
      </c>
      <c r="Y82">
        <v>10561.9</v>
      </c>
      <c r="Z82">
        <v>13133.95</v>
      </c>
      <c r="AA82">
        <v>14986.31</v>
      </c>
      <c r="AB82">
        <v>18456.59</v>
      </c>
      <c r="AC82">
        <v>22919.89</v>
      </c>
      <c r="AD82">
        <v>25687.83</v>
      </c>
      <c r="AE82">
        <v>26290.87</v>
      </c>
      <c r="AF82">
        <v>26381.4</v>
      </c>
      <c r="AG82">
        <v>26728.14</v>
      </c>
      <c r="AH82">
        <v>27154.400000000001</v>
      </c>
      <c r="AI82">
        <v>27714.57</v>
      </c>
      <c r="AJ82">
        <v>26799.79</v>
      </c>
      <c r="AK82">
        <v>25817.72</v>
      </c>
      <c r="AL82">
        <v>21926.9</v>
      </c>
      <c r="AM82">
        <v>20070.52</v>
      </c>
      <c r="AN82">
        <v>17478.27</v>
      </c>
      <c r="AO82">
        <v>14610.18</v>
      </c>
      <c r="AP82">
        <v>11973.95</v>
      </c>
      <c r="AQ82">
        <v>10794.47</v>
      </c>
      <c r="AR82">
        <v>67.029070000000004</v>
      </c>
      <c r="AS82">
        <v>64.662790000000001</v>
      </c>
      <c r="AT82">
        <v>63.348840000000003</v>
      </c>
      <c r="AU82">
        <v>62.744190000000003</v>
      </c>
      <c r="AV82">
        <v>62.139530000000001</v>
      </c>
      <c r="AW82">
        <v>61.069769999999998</v>
      </c>
      <c r="AX82">
        <v>60.62209</v>
      </c>
      <c r="AY82">
        <v>62.633719999999997</v>
      </c>
      <c r="AZ82">
        <v>67.296509999999998</v>
      </c>
      <c r="BA82">
        <v>71.145349999999993</v>
      </c>
      <c r="BB82">
        <v>75.470929999999996</v>
      </c>
      <c r="BC82">
        <v>79.418599999999998</v>
      </c>
      <c r="BD82">
        <v>84.104650000000007</v>
      </c>
      <c r="BE82">
        <v>88</v>
      </c>
      <c r="BF82">
        <v>90.220929999999996</v>
      </c>
      <c r="BG82">
        <v>90.593029999999999</v>
      </c>
      <c r="BH82">
        <v>90.37791</v>
      </c>
      <c r="BI82">
        <v>89.063959999999994</v>
      </c>
      <c r="BJ82">
        <v>88.104650000000007</v>
      </c>
      <c r="BK82">
        <v>84.343029999999999</v>
      </c>
      <c r="BL82">
        <v>78.755809999999997</v>
      </c>
      <c r="BM82">
        <v>74.313959999999994</v>
      </c>
      <c r="BN82">
        <v>72.087209999999999</v>
      </c>
      <c r="BO82">
        <v>69.976749999999996</v>
      </c>
      <c r="BP82">
        <v>-63.795520000000003</v>
      </c>
      <c r="BQ82">
        <v>-50.099930000000001</v>
      </c>
      <c r="BR82">
        <v>-32.204740000000001</v>
      </c>
      <c r="BS82">
        <v>-18.365829999999999</v>
      </c>
      <c r="BT82">
        <v>-0.29394160000000003</v>
      </c>
      <c r="BU82">
        <v>177.45249999999999</v>
      </c>
      <c r="BV82">
        <v>180.309</v>
      </c>
      <c r="BW82">
        <v>79.624380000000002</v>
      </c>
      <c r="BX82">
        <v>-192.4203</v>
      </c>
      <c r="BY82">
        <v>-204.46019999999999</v>
      </c>
      <c r="BZ82">
        <v>40.650799999999997</v>
      </c>
      <c r="CA82">
        <v>2.678982</v>
      </c>
      <c r="CB82">
        <v>44.980519999999999</v>
      </c>
      <c r="CC82">
        <v>56.99362</v>
      </c>
      <c r="CD82">
        <v>-51.66919</v>
      </c>
      <c r="CE82">
        <v>-339.49790000000002</v>
      </c>
      <c r="CF82">
        <v>-264.95299999999997</v>
      </c>
      <c r="CG82">
        <v>-52.478400000000001</v>
      </c>
      <c r="CH82">
        <v>2628.7860000000001</v>
      </c>
      <c r="CI82">
        <v>1186.626</v>
      </c>
      <c r="CJ82">
        <v>732.79830000000004</v>
      </c>
      <c r="CK82">
        <v>469.60250000000002</v>
      </c>
      <c r="CL82">
        <v>74.537319999999994</v>
      </c>
      <c r="CM82">
        <v>-66.27243</v>
      </c>
      <c r="CN82">
        <v>4332.8670000000002</v>
      </c>
      <c r="CO82">
        <v>3813.3420000000001</v>
      </c>
      <c r="CP82">
        <v>3961.5619999999999</v>
      </c>
      <c r="CQ82">
        <v>3734.9949999999999</v>
      </c>
      <c r="CR82">
        <v>3702.2170000000001</v>
      </c>
      <c r="CS82">
        <v>6525.2510000000002</v>
      </c>
      <c r="CT82">
        <v>7532.8209999999999</v>
      </c>
      <c r="CU82">
        <v>2830.8330000000001</v>
      </c>
      <c r="CV82">
        <v>8177.7430000000004</v>
      </c>
      <c r="CW82">
        <v>13779.78</v>
      </c>
      <c r="CX82">
        <v>9758.9009999999998</v>
      </c>
      <c r="CY82">
        <v>5157.66</v>
      </c>
      <c r="CZ82">
        <v>3803.473</v>
      </c>
      <c r="DA82">
        <v>5431.4579999999996</v>
      </c>
      <c r="DB82">
        <v>9170.73</v>
      </c>
      <c r="DC82">
        <v>13270.95</v>
      </c>
      <c r="DD82">
        <v>17000.38</v>
      </c>
      <c r="DE82">
        <v>17959.3</v>
      </c>
      <c r="DF82">
        <v>23100.26</v>
      </c>
      <c r="DG82">
        <v>19222.740000000002</v>
      </c>
      <c r="DH82">
        <v>10643.36</v>
      </c>
      <c r="DI82">
        <v>7221.4229999999998</v>
      </c>
      <c r="DJ82">
        <v>6170.2030000000004</v>
      </c>
      <c r="DK82">
        <v>8595.4930000000004</v>
      </c>
      <c r="DL82">
        <v>19</v>
      </c>
      <c r="DM82">
        <v>19</v>
      </c>
    </row>
    <row r="83" spans="1:117" hidden="1" x14ac:dyDescent="0.25">
      <c r="A83" t="s">
        <v>62</v>
      </c>
      <c r="B83" t="s">
        <v>102</v>
      </c>
      <c r="C83" t="s">
        <v>61</v>
      </c>
      <c r="D83" t="s">
        <v>61</v>
      </c>
      <c r="E83" t="s">
        <v>61</v>
      </c>
      <c r="F83" t="s">
        <v>61</v>
      </c>
      <c r="G83" t="s">
        <v>61</v>
      </c>
      <c r="H83" t="s">
        <v>102</v>
      </c>
      <c r="I83" t="s">
        <v>183</v>
      </c>
      <c r="J83" s="22">
        <v>43670</v>
      </c>
      <c r="K83" s="28">
        <v>19</v>
      </c>
      <c r="L83" s="28">
        <v>19</v>
      </c>
      <c r="M83">
        <v>213</v>
      </c>
      <c r="N83">
        <v>213</v>
      </c>
      <c r="O83">
        <v>0</v>
      </c>
      <c r="P83">
        <v>0</v>
      </c>
      <c r="Q83">
        <v>0</v>
      </c>
      <c r="R83">
        <v>0</v>
      </c>
      <c r="S83" s="28">
        <v>0</v>
      </c>
      <c r="T83">
        <v>34839.879999999997</v>
      </c>
      <c r="U83">
        <v>33801.870000000003</v>
      </c>
      <c r="V83">
        <v>33226.550000000003</v>
      </c>
      <c r="W83">
        <v>33376.75</v>
      </c>
      <c r="X83">
        <v>33906.82</v>
      </c>
      <c r="Y83">
        <v>36719.64</v>
      </c>
      <c r="Z83">
        <v>42972.9</v>
      </c>
      <c r="AA83">
        <v>44229.16</v>
      </c>
      <c r="AB83">
        <v>49714.21</v>
      </c>
      <c r="AC83">
        <v>53966.64</v>
      </c>
      <c r="AD83">
        <v>59263.59</v>
      </c>
      <c r="AE83">
        <v>61851.02</v>
      </c>
      <c r="AF83">
        <v>63736.59</v>
      </c>
      <c r="AG83">
        <v>65836.45</v>
      </c>
      <c r="AH83">
        <v>67651.86</v>
      </c>
      <c r="AI83">
        <v>69296.13</v>
      </c>
      <c r="AJ83">
        <v>70060.100000000006</v>
      </c>
      <c r="AK83">
        <v>69742.42</v>
      </c>
      <c r="AL83">
        <v>60528.1</v>
      </c>
      <c r="AM83">
        <v>64734.82</v>
      </c>
      <c r="AN83">
        <v>61262.55</v>
      </c>
      <c r="AO83">
        <v>55061.37</v>
      </c>
      <c r="AP83">
        <v>46114.79</v>
      </c>
      <c r="AQ83">
        <v>39515.99</v>
      </c>
      <c r="AR83">
        <v>70.229860000000002</v>
      </c>
      <c r="AS83">
        <v>67.601900000000001</v>
      </c>
      <c r="AT83">
        <v>66.144549999999995</v>
      </c>
      <c r="AU83">
        <v>65.111369999999994</v>
      </c>
      <c r="AV83">
        <v>64.696690000000004</v>
      </c>
      <c r="AW83">
        <v>63.755920000000003</v>
      </c>
      <c r="AX83">
        <v>63.175350000000002</v>
      </c>
      <c r="AY83">
        <v>64.718010000000007</v>
      </c>
      <c r="AZ83">
        <v>68.874399999999994</v>
      </c>
      <c r="BA83">
        <v>73.251180000000005</v>
      </c>
      <c r="BB83">
        <v>77.545019999999994</v>
      </c>
      <c r="BC83">
        <v>81.52843</v>
      </c>
      <c r="BD83">
        <v>85.763030000000001</v>
      </c>
      <c r="BE83">
        <v>89.452610000000007</v>
      </c>
      <c r="BF83">
        <v>91.535550000000001</v>
      </c>
      <c r="BG83">
        <v>92.582939999999994</v>
      </c>
      <c r="BH83">
        <v>92.770139999999998</v>
      </c>
      <c r="BI83">
        <v>91.969189999999998</v>
      </c>
      <c r="BJ83">
        <v>90.881519999999995</v>
      </c>
      <c r="BK83">
        <v>88.023700000000005</v>
      </c>
      <c r="BL83">
        <v>83.094790000000003</v>
      </c>
      <c r="BM83">
        <v>78.563980000000001</v>
      </c>
      <c r="BN83">
        <v>75.827010000000001</v>
      </c>
      <c r="BO83">
        <v>73.620850000000004</v>
      </c>
      <c r="BP83">
        <v>-713.22749999999996</v>
      </c>
      <c r="BQ83">
        <v>-646.08489999999995</v>
      </c>
      <c r="BR83">
        <v>-619.55100000000004</v>
      </c>
      <c r="BS83">
        <v>-323.38130000000001</v>
      </c>
      <c r="BT83">
        <v>-64.598269999999999</v>
      </c>
      <c r="BU83">
        <v>100.2663</v>
      </c>
      <c r="BV83">
        <v>7.8486320000000003</v>
      </c>
      <c r="BW83">
        <v>131.84710000000001</v>
      </c>
      <c r="BX83">
        <v>-191.1455</v>
      </c>
      <c r="BY83">
        <v>-289.3381</v>
      </c>
      <c r="BZ83">
        <v>383.81049999999999</v>
      </c>
      <c r="CA83">
        <v>296.44639999999998</v>
      </c>
      <c r="CB83">
        <v>277.93509999999998</v>
      </c>
      <c r="CC83">
        <v>180.4136</v>
      </c>
      <c r="CD83">
        <v>137.7636</v>
      </c>
      <c r="CE83">
        <v>-554.75919999999996</v>
      </c>
      <c r="CF83">
        <v>-1266.2349999999999</v>
      </c>
      <c r="CG83">
        <v>-493.85169999999999</v>
      </c>
      <c r="CH83">
        <v>8859.6370000000006</v>
      </c>
      <c r="CI83">
        <v>1398.61</v>
      </c>
      <c r="CJ83">
        <v>463.42860000000002</v>
      </c>
      <c r="CK83">
        <v>310.21109999999999</v>
      </c>
      <c r="CL83">
        <v>-224.8288</v>
      </c>
      <c r="CM83">
        <v>-612.35040000000004</v>
      </c>
      <c r="CN83">
        <v>21108.73</v>
      </c>
      <c r="CO83">
        <v>22871.68</v>
      </c>
      <c r="CP83">
        <v>21386.59</v>
      </c>
      <c r="CQ83">
        <v>17750.43</v>
      </c>
      <c r="CR83">
        <v>18874.02</v>
      </c>
      <c r="CS83">
        <v>17910.48</v>
      </c>
      <c r="CT83">
        <v>18830.64</v>
      </c>
      <c r="CU83">
        <v>12765.08</v>
      </c>
      <c r="CV83">
        <v>19465.740000000002</v>
      </c>
      <c r="CW83">
        <v>30430.6</v>
      </c>
      <c r="CX83">
        <v>36319.089999999997</v>
      </c>
      <c r="CY83">
        <v>32258.35</v>
      </c>
      <c r="CZ83">
        <v>36304.35</v>
      </c>
      <c r="DA83">
        <v>38647.980000000003</v>
      </c>
      <c r="DB83">
        <v>44821.78</v>
      </c>
      <c r="DC83">
        <v>47768.34</v>
      </c>
      <c r="DD83">
        <v>46757.440000000002</v>
      </c>
      <c r="DE83">
        <v>60930.82</v>
      </c>
      <c r="DF83">
        <v>117240</v>
      </c>
      <c r="DG83">
        <v>88869.18</v>
      </c>
      <c r="DH83">
        <v>47505.84</v>
      </c>
      <c r="DI83">
        <v>44681.13</v>
      </c>
      <c r="DJ83">
        <v>46185.39</v>
      </c>
      <c r="DK83">
        <v>44581.1</v>
      </c>
      <c r="DL83">
        <v>19</v>
      </c>
      <c r="DM83">
        <v>19</v>
      </c>
    </row>
    <row r="84" spans="1:117" hidden="1" x14ac:dyDescent="0.25">
      <c r="A84" t="s">
        <v>62</v>
      </c>
      <c r="B84" t="s">
        <v>109</v>
      </c>
      <c r="C84" t="s">
        <v>61</v>
      </c>
      <c r="D84" t="s">
        <v>109</v>
      </c>
      <c r="E84" t="s">
        <v>61</v>
      </c>
      <c r="F84" t="s">
        <v>61</v>
      </c>
      <c r="G84" t="s">
        <v>61</v>
      </c>
      <c r="H84" t="s">
        <v>61</v>
      </c>
      <c r="I84" t="s">
        <v>183</v>
      </c>
      <c r="J84" s="22">
        <v>43670</v>
      </c>
      <c r="K84" s="28">
        <v>19</v>
      </c>
      <c r="L84" s="28">
        <v>19</v>
      </c>
      <c r="M84">
        <v>59</v>
      </c>
      <c r="N84">
        <v>59</v>
      </c>
      <c r="O84">
        <v>0</v>
      </c>
      <c r="P84">
        <v>0</v>
      </c>
      <c r="Q84">
        <v>0</v>
      </c>
      <c r="R84">
        <v>1</v>
      </c>
      <c r="S84" s="28">
        <v>1</v>
      </c>
      <c r="AR84">
        <v>68.5</v>
      </c>
      <c r="AS84">
        <v>66</v>
      </c>
      <c r="AT84">
        <v>64.5</v>
      </c>
      <c r="AU84">
        <v>64</v>
      </c>
      <c r="AV84">
        <v>63</v>
      </c>
      <c r="AW84">
        <v>61.5</v>
      </c>
      <c r="AX84">
        <v>61</v>
      </c>
      <c r="AY84">
        <v>63.5</v>
      </c>
      <c r="AZ84">
        <v>68.5</v>
      </c>
      <c r="BA84">
        <v>72</v>
      </c>
      <c r="BB84">
        <v>76</v>
      </c>
      <c r="BC84">
        <v>80.5</v>
      </c>
      <c r="BD84">
        <v>86</v>
      </c>
      <c r="BE84">
        <v>90</v>
      </c>
      <c r="BF84">
        <v>92.5</v>
      </c>
      <c r="BG84">
        <v>92.5</v>
      </c>
      <c r="BH84">
        <v>92</v>
      </c>
      <c r="BI84">
        <v>91</v>
      </c>
      <c r="BJ84">
        <v>90.5</v>
      </c>
      <c r="BK84">
        <v>85.5</v>
      </c>
      <c r="BL84">
        <v>79.5</v>
      </c>
      <c r="BM84">
        <v>75.5</v>
      </c>
      <c r="BN84">
        <v>74</v>
      </c>
      <c r="BO84">
        <v>71.5</v>
      </c>
      <c r="DL84">
        <v>19</v>
      </c>
      <c r="DM84">
        <v>19</v>
      </c>
    </row>
    <row r="85" spans="1:117" hidden="1" x14ac:dyDescent="0.25">
      <c r="A85" t="s">
        <v>62</v>
      </c>
      <c r="B85" t="s">
        <v>203</v>
      </c>
      <c r="C85" t="s">
        <v>61</v>
      </c>
      <c r="D85" t="s">
        <v>61</v>
      </c>
      <c r="E85" t="s">
        <v>61</v>
      </c>
      <c r="F85" t="s">
        <v>98</v>
      </c>
      <c r="G85" t="s">
        <v>61</v>
      </c>
      <c r="H85" t="s">
        <v>61</v>
      </c>
      <c r="I85" t="s">
        <v>183</v>
      </c>
      <c r="J85" s="22">
        <v>43670</v>
      </c>
      <c r="K85" s="28">
        <v>19</v>
      </c>
      <c r="L85" s="28">
        <v>19</v>
      </c>
      <c r="M85">
        <v>123</v>
      </c>
      <c r="N85">
        <v>122</v>
      </c>
      <c r="O85">
        <v>0</v>
      </c>
      <c r="P85">
        <v>0</v>
      </c>
      <c r="Q85">
        <v>0</v>
      </c>
      <c r="R85">
        <v>0</v>
      </c>
      <c r="S85" s="28">
        <v>0</v>
      </c>
      <c r="T85">
        <v>14088.75</v>
      </c>
      <c r="U85">
        <v>13425.33</v>
      </c>
      <c r="V85">
        <v>13133.41</v>
      </c>
      <c r="W85">
        <v>13533.13</v>
      </c>
      <c r="X85">
        <v>13922.64</v>
      </c>
      <c r="Y85">
        <v>14324.61</v>
      </c>
      <c r="Z85">
        <v>15415.81</v>
      </c>
      <c r="AA85">
        <v>15134.35</v>
      </c>
      <c r="AB85">
        <v>17036.419999999998</v>
      </c>
      <c r="AC85">
        <v>17312.78</v>
      </c>
      <c r="AD85">
        <v>17647.689999999999</v>
      </c>
      <c r="AE85">
        <v>18563.099999999999</v>
      </c>
      <c r="AF85">
        <v>20016.689999999999</v>
      </c>
      <c r="AG85">
        <v>21169.7</v>
      </c>
      <c r="AH85">
        <v>22454.22</v>
      </c>
      <c r="AI85">
        <v>23522.31</v>
      </c>
      <c r="AJ85">
        <v>24747.26</v>
      </c>
      <c r="AK85">
        <v>25751.68</v>
      </c>
      <c r="AL85">
        <v>20755.490000000002</v>
      </c>
      <c r="AM85">
        <v>26993.33</v>
      </c>
      <c r="AN85">
        <v>27837.14</v>
      </c>
      <c r="AO85">
        <v>25769.32</v>
      </c>
      <c r="AP85">
        <v>21263.3</v>
      </c>
      <c r="AQ85">
        <v>16852.740000000002</v>
      </c>
      <c r="AR85">
        <v>70.677689999999998</v>
      </c>
      <c r="AS85">
        <v>68.103300000000004</v>
      </c>
      <c r="AT85">
        <v>66.652889999999999</v>
      </c>
      <c r="AU85">
        <v>65.421490000000006</v>
      </c>
      <c r="AV85">
        <v>65.095039999999997</v>
      </c>
      <c r="AW85">
        <v>64.223140000000001</v>
      </c>
      <c r="AX85">
        <v>63.628100000000003</v>
      </c>
      <c r="AY85">
        <v>65.053719999999998</v>
      </c>
      <c r="AZ85">
        <v>68.995859999999993</v>
      </c>
      <c r="BA85">
        <v>73.533060000000006</v>
      </c>
      <c r="BB85">
        <v>77.834710000000001</v>
      </c>
      <c r="BC85">
        <v>81.838840000000005</v>
      </c>
      <c r="BD85">
        <v>85.942149999999998</v>
      </c>
      <c r="BE85">
        <v>89.557850000000002</v>
      </c>
      <c r="BF85">
        <v>91.570250000000001</v>
      </c>
      <c r="BG85">
        <v>92.867769999999993</v>
      </c>
      <c r="BH85">
        <v>93.198350000000005</v>
      </c>
      <c r="BI85">
        <v>92.582639999999998</v>
      </c>
      <c r="BJ85">
        <v>91.520660000000007</v>
      </c>
      <c r="BK85">
        <v>89.020660000000007</v>
      </c>
      <c r="BL85">
        <v>84.140500000000003</v>
      </c>
      <c r="BM85">
        <v>79.450419999999994</v>
      </c>
      <c r="BN85">
        <v>76.417360000000002</v>
      </c>
      <c r="BO85">
        <v>74.119829999999993</v>
      </c>
      <c r="BP85">
        <v>-142.0471</v>
      </c>
      <c r="BQ85">
        <v>-109.0836</v>
      </c>
      <c r="BR85">
        <v>-58.735529999999997</v>
      </c>
      <c r="BS85">
        <v>-10.727359999999999</v>
      </c>
      <c r="BT85">
        <v>-39.856830000000002</v>
      </c>
      <c r="BU85">
        <v>72.453639999999993</v>
      </c>
      <c r="BV85">
        <v>-143.81100000000001</v>
      </c>
      <c r="BW85">
        <v>-19.869810000000001</v>
      </c>
      <c r="BX85">
        <v>92.375479999999996</v>
      </c>
      <c r="BY85">
        <v>110.73220000000001</v>
      </c>
      <c r="BZ85">
        <v>147.96799999999999</v>
      </c>
      <c r="CA85">
        <v>151.94759999999999</v>
      </c>
      <c r="CB85">
        <v>-132.8784</v>
      </c>
      <c r="CC85">
        <v>-63.046349999999997</v>
      </c>
      <c r="CD85">
        <v>-83.02637</v>
      </c>
      <c r="CE85">
        <v>-132.3193</v>
      </c>
      <c r="CF85">
        <v>-386.80869999999999</v>
      </c>
      <c r="CG85">
        <v>-25.814409999999999</v>
      </c>
      <c r="CH85">
        <v>5997.77</v>
      </c>
      <c r="CI85">
        <v>373.50450000000001</v>
      </c>
      <c r="CJ85">
        <v>-420.53210000000001</v>
      </c>
      <c r="CK85">
        <v>-105.35080000000001</v>
      </c>
      <c r="CL85">
        <v>21.629909999999999</v>
      </c>
      <c r="CM85">
        <v>-78.400490000000005</v>
      </c>
      <c r="CN85">
        <v>4254.7190000000001</v>
      </c>
      <c r="CO85">
        <v>3565</v>
      </c>
      <c r="CP85">
        <v>3284.9839999999999</v>
      </c>
      <c r="CQ85">
        <v>3247.1709999999998</v>
      </c>
      <c r="CR85">
        <v>2903.0549999999998</v>
      </c>
      <c r="CS85">
        <v>2041.7929999999999</v>
      </c>
      <c r="CT85">
        <v>2058.989</v>
      </c>
      <c r="CU85">
        <v>1792.9929999999999</v>
      </c>
      <c r="CV85">
        <v>2543.8850000000002</v>
      </c>
      <c r="CW85">
        <v>4301.1390000000001</v>
      </c>
      <c r="CX85">
        <v>8500.5640000000003</v>
      </c>
      <c r="CY85">
        <v>9897.6</v>
      </c>
      <c r="CZ85">
        <v>8839.7389999999996</v>
      </c>
      <c r="DA85">
        <v>8574.8330000000005</v>
      </c>
      <c r="DB85">
        <v>10078.6</v>
      </c>
      <c r="DC85">
        <v>11915.33</v>
      </c>
      <c r="DD85">
        <v>10969.75</v>
      </c>
      <c r="DE85">
        <v>8439.3369999999995</v>
      </c>
      <c r="DF85">
        <v>10247.58</v>
      </c>
      <c r="DG85">
        <v>6117.5630000000001</v>
      </c>
      <c r="DH85">
        <v>7542.32</v>
      </c>
      <c r="DI85">
        <v>6607.7389999999996</v>
      </c>
      <c r="DJ85">
        <v>5924.6350000000002</v>
      </c>
      <c r="DK85">
        <v>7850.7939999999999</v>
      </c>
      <c r="DL85">
        <v>19</v>
      </c>
      <c r="DM85">
        <v>19</v>
      </c>
    </row>
    <row r="86" spans="1:117" hidden="1" x14ac:dyDescent="0.25">
      <c r="A86" t="s">
        <v>62</v>
      </c>
      <c r="B86" t="s">
        <v>189</v>
      </c>
      <c r="C86" t="s">
        <v>189</v>
      </c>
      <c r="D86" t="s">
        <v>61</v>
      </c>
      <c r="E86" t="s">
        <v>61</v>
      </c>
      <c r="F86" t="s">
        <v>61</v>
      </c>
      <c r="G86" t="s">
        <v>61</v>
      </c>
      <c r="H86" t="s">
        <v>61</v>
      </c>
      <c r="I86" t="s">
        <v>183</v>
      </c>
      <c r="J86" s="22">
        <v>43670</v>
      </c>
      <c r="K86" s="28">
        <v>19</v>
      </c>
      <c r="L86" s="28">
        <v>19</v>
      </c>
      <c r="M86">
        <v>63</v>
      </c>
      <c r="N86">
        <v>62</v>
      </c>
      <c r="O86">
        <v>0</v>
      </c>
      <c r="P86">
        <v>0</v>
      </c>
      <c r="Q86">
        <v>0</v>
      </c>
      <c r="R86">
        <v>0</v>
      </c>
      <c r="S86" s="28">
        <v>0</v>
      </c>
      <c r="T86">
        <v>6574.201</v>
      </c>
      <c r="U86">
        <v>6511.6210000000001</v>
      </c>
      <c r="V86">
        <v>6434.16</v>
      </c>
      <c r="W86">
        <v>6472.625</v>
      </c>
      <c r="X86">
        <v>6513.6459999999997</v>
      </c>
      <c r="Y86">
        <v>7361.9120000000003</v>
      </c>
      <c r="Z86">
        <v>8580.3739999999998</v>
      </c>
      <c r="AA86">
        <v>9374.5789999999997</v>
      </c>
      <c r="AB86">
        <v>10863.67</v>
      </c>
      <c r="AC86">
        <v>12052.93</v>
      </c>
      <c r="AD86">
        <v>12894.53</v>
      </c>
      <c r="AE86">
        <v>13319.09</v>
      </c>
      <c r="AF86">
        <v>13444.35</v>
      </c>
      <c r="AG86">
        <v>13344.63</v>
      </c>
      <c r="AH86">
        <v>13329.14</v>
      </c>
      <c r="AI86">
        <v>13606.71</v>
      </c>
      <c r="AJ86">
        <v>13377.3</v>
      </c>
      <c r="AK86">
        <v>12109.02</v>
      </c>
      <c r="AL86">
        <v>9497.5939999999991</v>
      </c>
      <c r="AM86">
        <v>9282.1110000000008</v>
      </c>
      <c r="AN86">
        <v>9996.6630000000005</v>
      </c>
      <c r="AO86">
        <v>8955.4159999999993</v>
      </c>
      <c r="AP86">
        <v>7407.9160000000002</v>
      </c>
      <c r="AQ86">
        <v>6855.2839999999997</v>
      </c>
      <c r="AR86">
        <v>75.144069999999999</v>
      </c>
      <c r="AS86">
        <v>72.322040000000001</v>
      </c>
      <c r="AT86">
        <v>70.483050000000006</v>
      </c>
      <c r="AU86">
        <v>69.822040000000001</v>
      </c>
      <c r="AV86">
        <v>68.754230000000007</v>
      </c>
      <c r="AW86">
        <v>67.593220000000002</v>
      </c>
      <c r="AX86">
        <v>66.754230000000007</v>
      </c>
      <c r="AY86">
        <v>68.669489999999996</v>
      </c>
      <c r="AZ86">
        <v>73.271190000000004</v>
      </c>
      <c r="BA86">
        <v>77.169489999999996</v>
      </c>
      <c r="BB86">
        <v>81.262709999999998</v>
      </c>
      <c r="BC86">
        <v>85.194919999999996</v>
      </c>
      <c r="BD86">
        <v>89.279660000000007</v>
      </c>
      <c r="BE86">
        <v>92.847459999999998</v>
      </c>
      <c r="BF86">
        <v>95.313559999999995</v>
      </c>
      <c r="BG86">
        <v>96.135589999999993</v>
      </c>
      <c r="BH86">
        <v>96.177959999999999</v>
      </c>
      <c r="BI86">
        <v>95.652540000000002</v>
      </c>
      <c r="BJ86">
        <v>95.211860000000001</v>
      </c>
      <c r="BK86">
        <v>91.635589999999993</v>
      </c>
      <c r="BL86">
        <v>86.694919999999996</v>
      </c>
      <c r="BM86">
        <v>82.881360000000001</v>
      </c>
      <c r="BN86">
        <v>80.652540000000002</v>
      </c>
      <c r="BO86">
        <v>78.423730000000006</v>
      </c>
      <c r="BP86">
        <v>-114.1895</v>
      </c>
      <c r="BQ86">
        <v>-110.8879</v>
      </c>
      <c r="BR86">
        <v>-89.567809999999994</v>
      </c>
      <c r="BS86">
        <v>-84.357079999999996</v>
      </c>
      <c r="BT86">
        <v>-76.51285</v>
      </c>
      <c r="BU86">
        <v>22.907979999999998</v>
      </c>
      <c r="BV86">
        <v>9.7445120000000003</v>
      </c>
      <c r="BW86">
        <v>16.743459999999999</v>
      </c>
      <c r="BX86">
        <v>-103.99469999999999</v>
      </c>
      <c r="BY86">
        <v>-90.06062</v>
      </c>
      <c r="BZ86">
        <v>66.555549999999997</v>
      </c>
      <c r="CA86">
        <v>61.835419999999999</v>
      </c>
      <c r="CB86">
        <v>26.534089999999999</v>
      </c>
      <c r="CC86">
        <v>-54.161059999999999</v>
      </c>
      <c r="CD86">
        <v>-63.701050000000002</v>
      </c>
      <c r="CE86">
        <v>-226.18979999999999</v>
      </c>
      <c r="CF86">
        <v>-264.02589999999998</v>
      </c>
      <c r="CG86">
        <v>239.32980000000001</v>
      </c>
      <c r="CH86">
        <v>2211.9989999999998</v>
      </c>
      <c r="CI86">
        <v>1211.462</v>
      </c>
      <c r="CJ86">
        <v>322.55239999999998</v>
      </c>
      <c r="CK86">
        <v>266.33339999999998</v>
      </c>
      <c r="CL86">
        <v>217.06290000000001</v>
      </c>
      <c r="CM86">
        <v>180.2199</v>
      </c>
      <c r="CN86">
        <v>8045.0910000000003</v>
      </c>
      <c r="CO86">
        <v>8303.875</v>
      </c>
      <c r="CP86">
        <v>8280.67</v>
      </c>
      <c r="CQ86">
        <v>8413.68</v>
      </c>
      <c r="CR86">
        <v>8107.25</v>
      </c>
      <c r="CS86">
        <v>11066.9</v>
      </c>
      <c r="CT86">
        <v>10767.61</v>
      </c>
      <c r="CU86">
        <v>4627.2709999999997</v>
      </c>
      <c r="CV86">
        <v>8529.973</v>
      </c>
      <c r="CW86">
        <v>15671.67</v>
      </c>
      <c r="CX86">
        <v>15208.28</v>
      </c>
      <c r="CY86">
        <v>13990.25</v>
      </c>
      <c r="CZ86">
        <v>14008.48</v>
      </c>
      <c r="DA86">
        <v>17712.87</v>
      </c>
      <c r="DB86">
        <v>18862.46</v>
      </c>
      <c r="DC86">
        <v>20558.21</v>
      </c>
      <c r="DD86">
        <v>16030.77</v>
      </c>
      <c r="DE86">
        <v>26591.31</v>
      </c>
      <c r="DF86">
        <v>77326.34</v>
      </c>
      <c r="DG86">
        <v>55172.67</v>
      </c>
      <c r="DH86">
        <v>13335.24</v>
      </c>
      <c r="DI86">
        <v>13808.05</v>
      </c>
      <c r="DJ86">
        <v>14333.38</v>
      </c>
      <c r="DK86">
        <v>14380.41</v>
      </c>
      <c r="DL86">
        <v>19</v>
      </c>
      <c r="DM86">
        <v>19</v>
      </c>
    </row>
    <row r="87" spans="1:117" hidden="1" x14ac:dyDescent="0.25">
      <c r="A87" t="s">
        <v>62</v>
      </c>
      <c r="B87" t="s">
        <v>36</v>
      </c>
      <c r="C87" t="s">
        <v>36</v>
      </c>
      <c r="D87" t="s">
        <v>61</v>
      </c>
      <c r="E87" t="s">
        <v>61</v>
      </c>
      <c r="F87" t="s">
        <v>61</v>
      </c>
      <c r="G87" t="s">
        <v>61</v>
      </c>
      <c r="H87" t="s">
        <v>61</v>
      </c>
      <c r="I87" t="s">
        <v>183</v>
      </c>
      <c r="J87" s="22">
        <v>43670</v>
      </c>
      <c r="K87" s="28">
        <v>19</v>
      </c>
      <c r="L87" s="28">
        <v>19</v>
      </c>
      <c r="M87">
        <v>289</v>
      </c>
      <c r="N87">
        <v>288</v>
      </c>
      <c r="O87">
        <v>0</v>
      </c>
      <c r="P87">
        <v>0</v>
      </c>
      <c r="Q87">
        <v>0</v>
      </c>
      <c r="R87">
        <v>0</v>
      </c>
      <c r="S87" s="28">
        <v>0</v>
      </c>
      <c r="T87">
        <v>22982.54</v>
      </c>
      <c r="U87">
        <v>22197.4</v>
      </c>
      <c r="V87">
        <v>21849.14</v>
      </c>
      <c r="W87">
        <v>21902.63</v>
      </c>
      <c r="X87">
        <v>22491.94</v>
      </c>
      <c r="Y87">
        <v>23713.62</v>
      </c>
      <c r="Z87">
        <v>27679.46</v>
      </c>
      <c r="AA87">
        <v>29125.47</v>
      </c>
      <c r="AB87">
        <v>33509.769999999997</v>
      </c>
      <c r="AC87">
        <v>38366.86</v>
      </c>
      <c r="AD87">
        <v>43148.84</v>
      </c>
      <c r="AE87">
        <v>45158.98</v>
      </c>
      <c r="AF87">
        <v>46810.73</v>
      </c>
      <c r="AG87">
        <v>48591.22</v>
      </c>
      <c r="AH87">
        <v>49753.52</v>
      </c>
      <c r="AI87">
        <v>50818.41</v>
      </c>
      <c r="AJ87">
        <v>50873.77</v>
      </c>
      <c r="AK87">
        <v>50822.87</v>
      </c>
      <c r="AL87">
        <v>43890.65</v>
      </c>
      <c r="AM87">
        <v>46881.760000000002</v>
      </c>
      <c r="AN87">
        <v>42812.38</v>
      </c>
      <c r="AO87">
        <v>36491.300000000003</v>
      </c>
      <c r="AP87">
        <v>30197.97</v>
      </c>
      <c r="AQ87">
        <v>26121.279999999999</v>
      </c>
      <c r="AR87">
        <v>66.354159999999993</v>
      </c>
      <c r="AS87">
        <v>63.980899999999998</v>
      </c>
      <c r="AT87">
        <v>62.69444</v>
      </c>
      <c r="AU87">
        <v>61.647570000000002</v>
      </c>
      <c r="AV87">
        <v>61.595489999999998</v>
      </c>
      <c r="AW87">
        <v>60.72222</v>
      </c>
      <c r="AX87">
        <v>60.1875</v>
      </c>
      <c r="AY87">
        <v>61.842010000000002</v>
      </c>
      <c r="AZ87">
        <v>66.19444</v>
      </c>
      <c r="BA87">
        <v>70.652780000000007</v>
      </c>
      <c r="BB87">
        <v>75.217010000000002</v>
      </c>
      <c r="BC87">
        <v>79.34375</v>
      </c>
      <c r="BD87">
        <v>83.315969999999993</v>
      </c>
      <c r="BE87">
        <v>86.545140000000004</v>
      </c>
      <c r="BF87">
        <v>88.258679999999998</v>
      </c>
      <c r="BG87">
        <v>89.166659999999993</v>
      </c>
      <c r="BH87">
        <v>89.104159999999993</v>
      </c>
      <c r="BI87">
        <v>87.795140000000004</v>
      </c>
      <c r="BJ87">
        <v>86.06944</v>
      </c>
      <c r="BK87">
        <v>83.11806</v>
      </c>
      <c r="BL87">
        <v>78.204859999999996</v>
      </c>
      <c r="BM87">
        <v>73.986109999999996</v>
      </c>
      <c r="BN87">
        <v>71.56944</v>
      </c>
      <c r="BO87">
        <v>69.545140000000004</v>
      </c>
      <c r="BP87">
        <v>-403.19690000000003</v>
      </c>
      <c r="BQ87">
        <v>-344.45209999999997</v>
      </c>
      <c r="BR87">
        <v>-318.03109999999998</v>
      </c>
      <c r="BS87">
        <v>-219.03800000000001</v>
      </c>
      <c r="BT87">
        <v>-200.97669999999999</v>
      </c>
      <c r="BU87">
        <v>-50.682160000000003</v>
      </c>
      <c r="BV87">
        <v>55.01538</v>
      </c>
      <c r="BW87">
        <v>237.01320000000001</v>
      </c>
      <c r="BX87">
        <v>1.4936860000000001</v>
      </c>
      <c r="BY87">
        <v>-130.12710000000001</v>
      </c>
      <c r="BZ87">
        <v>103.4354</v>
      </c>
      <c r="CA87">
        <v>164.25970000000001</v>
      </c>
      <c r="CB87">
        <v>201.8228</v>
      </c>
      <c r="CC87">
        <v>178.26230000000001</v>
      </c>
      <c r="CD87">
        <v>361.23270000000002</v>
      </c>
      <c r="CE87">
        <v>-331.15440000000001</v>
      </c>
      <c r="CF87">
        <v>-836.86109999999996</v>
      </c>
      <c r="CG87">
        <v>-522.24480000000005</v>
      </c>
      <c r="CH87">
        <v>6042.0590000000002</v>
      </c>
      <c r="CI87">
        <v>490.53410000000002</v>
      </c>
      <c r="CJ87">
        <v>313.00650000000002</v>
      </c>
      <c r="CK87">
        <v>284.81970000000001</v>
      </c>
      <c r="CL87">
        <v>-130.19759999999999</v>
      </c>
      <c r="CM87">
        <v>-235.47499999999999</v>
      </c>
      <c r="CN87">
        <v>7398.0209999999997</v>
      </c>
      <c r="CO87">
        <v>6238.4740000000002</v>
      </c>
      <c r="CP87">
        <v>6011.7389999999996</v>
      </c>
      <c r="CQ87">
        <v>5792.2709999999997</v>
      </c>
      <c r="CR87">
        <v>8053.1390000000001</v>
      </c>
      <c r="CS87">
        <v>4975.4859999999999</v>
      </c>
      <c r="CT87">
        <v>6886.7839999999997</v>
      </c>
      <c r="CU87">
        <v>6964.4250000000002</v>
      </c>
      <c r="CV87">
        <v>9410.2000000000007</v>
      </c>
      <c r="CW87">
        <v>12474.18</v>
      </c>
      <c r="CX87">
        <v>18915.84</v>
      </c>
      <c r="CY87">
        <v>15606.73</v>
      </c>
      <c r="CZ87">
        <v>16856.66</v>
      </c>
      <c r="DA87">
        <v>15934.4</v>
      </c>
      <c r="DB87">
        <v>20627.71</v>
      </c>
      <c r="DC87">
        <v>21030.17</v>
      </c>
      <c r="DD87">
        <v>26740.76</v>
      </c>
      <c r="DE87">
        <v>26565.9</v>
      </c>
      <c r="DF87">
        <v>32638.32</v>
      </c>
      <c r="DG87">
        <v>25645.47</v>
      </c>
      <c r="DH87">
        <v>18091.36</v>
      </c>
      <c r="DI87">
        <v>19061.97</v>
      </c>
      <c r="DJ87">
        <v>18390.419999999998</v>
      </c>
      <c r="DK87">
        <v>16581.97</v>
      </c>
      <c r="DL87">
        <v>19</v>
      </c>
      <c r="DM87">
        <v>19</v>
      </c>
    </row>
    <row r="88" spans="1:117" hidden="1" x14ac:dyDescent="0.25">
      <c r="A88" t="s">
        <v>62</v>
      </c>
      <c r="B88" t="s">
        <v>38</v>
      </c>
      <c r="C88" t="s">
        <v>61</v>
      </c>
      <c r="D88" t="s">
        <v>61</v>
      </c>
      <c r="E88" t="s">
        <v>38</v>
      </c>
      <c r="F88" t="s">
        <v>61</v>
      </c>
      <c r="G88" t="s">
        <v>61</v>
      </c>
      <c r="H88" t="s">
        <v>61</v>
      </c>
      <c r="I88" t="s">
        <v>183</v>
      </c>
      <c r="J88" s="22">
        <v>43670</v>
      </c>
      <c r="K88" s="28">
        <v>19</v>
      </c>
      <c r="L88" s="28">
        <v>19</v>
      </c>
      <c r="M88">
        <v>2</v>
      </c>
      <c r="N88">
        <v>2</v>
      </c>
      <c r="O88">
        <v>0</v>
      </c>
      <c r="P88">
        <v>0</v>
      </c>
      <c r="Q88">
        <v>1</v>
      </c>
      <c r="R88">
        <v>1</v>
      </c>
      <c r="S88" s="28">
        <v>1</v>
      </c>
      <c r="AR88">
        <v>68.5</v>
      </c>
      <c r="AS88">
        <v>66</v>
      </c>
      <c r="AT88">
        <v>64.5</v>
      </c>
      <c r="AU88">
        <v>64</v>
      </c>
      <c r="AV88">
        <v>63</v>
      </c>
      <c r="AW88">
        <v>61.5</v>
      </c>
      <c r="AX88">
        <v>61</v>
      </c>
      <c r="AY88">
        <v>63.5</v>
      </c>
      <c r="AZ88">
        <v>68.5</v>
      </c>
      <c r="BA88">
        <v>72</v>
      </c>
      <c r="BB88">
        <v>76</v>
      </c>
      <c r="BC88">
        <v>80.5</v>
      </c>
      <c r="BD88">
        <v>86</v>
      </c>
      <c r="BE88">
        <v>90</v>
      </c>
      <c r="BF88">
        <v>92.5</v>
      </c>
      <c r="BG88">
        <v>92.5</v>
      </c>
      <c r="BH88">
        <v>92</v>
      </c>
      <c r="BI88">
        <v>91</v>
      </c>
      <c r="BJ88">
        <v>90.5</v>
      </c>
      <c r="BK88">
        <v>85.5</v>
      </c>
      <c r="BL88">
        <v>79.5</v>
      </c>
      <c r="BM88">
        <v>75.5</v>
      </c>
      <c r="BN88">
        <v>74</v>
      </c>
      <c r="BO88">
        <v>71.5</v>
      </c>
      <c r="DL88">
        <v>19</v>
      </c>
      <c r="DM88">
        <v>19</v>
      </c>
    </row>
    <row r="89" spans="1:117" hidden="1" x14ac:dyDescent="0.25">
      <c r="A89" t="s">
        <v>62</v>
      </c>
      <c r="B89" t="s">
        <v>42</v>
      </c>
      <c r="C89" t="s">
        <v>61</v>
      </c>
      <c r="D89" t="s">
        <v>42</v>
      </c>
      <c r="E89" t="s">
        <v>61</v>
      </c>
      <c r="F89" t="s">
        <v>61</v>
      </c>
      <c r="G89" t="s">
        <v>61</v>
      </c>
      <c r="H89" t="s">
        <v>61</v>
      </c>
      <c r="I89" t="s">
        <v>183</v>
      </c>
      <c r="J89" s="22">
        <v>43670</v>
      </c>
      <c r="K89" s="28">
        <v>19</v>
      </c>
      <c r="L89" s="28">
        <v>19</v>
      </c>
      <c r="M89">
        <v>501</v>
      </c>
      <c r="N89">
        <v>500</v>
      </c>
      <c r="O89">
        <v>0</v>
      </c>
      <c r="P89">
        <v>0</v>
      </c>
      <c r="Q89">
        <v>0</v>
      </c>
      <c r="R89">
        <v>1</v>
      </c>
      <c r="S89" s="28">
        <v>1</v>
      </c>
      <c r="AR89">
        <v>70.799800000000005</v>
      </c>
      <c r="AS89">
        <v>68.249499999999998</v>
      </c>
      <c r="AT89">
        <v>66.679079999999999</v>
      </c>
      <c r="AU89">
        <v>65.472840000000005</v>
      </c>
      <c r="AV89">
        <v>65.102620000000002</v>
      </c>
      <c r="AW89">
        <v>64.264589999999998</v>
      </c>
      <c r="AX89">
        <v>63.627769999999998</v>
      </c>
      <c r="AY89">
        <v>65.076459999999997</v>
      </c>
      <c r="AZ89">
        <v>69.192149999999998</v>
      </c>
      <c r="BA89">
        <v>73.905429999999996</v>
      </c>
      <c r="BB89">
        <v>78.504019999999997</v>
      </c>
      <c r="BC89">
        <v>82.407449999999997</v>
      </c>
      <c r="BD89">
        <v>86.112679999999997</v>
      </c>
      <c r="BE89">
        <v>89.639840000000007</v>
      </c>
      <c r="BF89">
        <v>91.704220000000007</v>
      </c>
      <c r="BG89">
        <v>92.883300000000006</v>
      </c>
      <c r="BH89">
        <v>93.073440000000005</v>
      </c>
      <c r="BI89">
        <v>92.452709999999996</v>
      </c>
      <c r="BJ89">
        <v>91.267610000000005</v>
      </c>
      <c r="BK89">
        <v>88.747479999999996</v>
      </c>
      <c r="BL89">
        <v>83.982889999999998</v>
      </c>
      <c r="BM89">
        <v>79.362170000000006</v>
      </c>
      <c r="BN89">
        <v>76.361170000000001</v>
      </c>
      <c r="BO89">
        <v>74.147890000000004</v>
      </c>
      <c r="DL89">
        <v>19</v>
      </c>
      <c r="DM89">
        <v>19</v>
      </c>
    </row>
    <row r="90" spans="1:117" hidden="1" x14ac:dyDescent="0.25">
      <c r="A90" t="s">
        <v>62</v>
      </c>
      <c r="B90" t="s">
        <v>202</v>
      </c>
      <c r="C90" t="s">
        <v>61</v>
      </c>
      <c r="D90" t="s">
        <v>61</v>
      </c>
      <c r="E90" t="s">
        <v>61</v>
      </c>
      <c r="F90" t="s">
        <v>97</v>
      </c>
      <c r="G90" t="s">
        <v>61</v>
      </c>
      <c r="H90" t="s">
        <v>61</v>
      </c>
      <c r="I90" t="s">
        <v>183</v>
      </c>
      <c r="J90" s="22">
        <v>43670</v>
      </c>
      <c r="K90" s="28">
        <v>19</v>
      </c>
      <c r="L90" s="28">
        <v>19</v>
      </c>
      <c r="M90">
        <v>453</v>
      </c>
      <c r="N90">
        <v>452</v>
      </c>
      <c r="O90">
        <v>0</v>
      </c>
      <c r="P90">
        <v>0</v>
      </c>
      <c r="Q90">
        <v>0</v>
      </c>
      <c r="R90">
        <v>0</v>
      </c>
      <c r="S90" s="28">
        <v>0</v>
      </c>
      <c r="T90">
        <v>27878.71</v>
      </c>
      <c r="U90">
        <v>27266.53</v>
      </c>
      <c r="V90">
        <v>27057.46</v>
      </c>
      <c r="W90">
        <v>26929.91</v>
      </c>
      <c r="X90">
        <v>27523.759999999998</v>
      </c>
      <c r="Y90">
        <v>30549.65</v>
      </c>
      <c r="Z90">
        <v>36847.160000000003</v>
      </c>
      <c r="AA90">
        <v>39950.35</v>
      </c>
      <c r="AB90">
        <v>45752.6</v>
      </c>
      <c r="AC90">
        <v>52857.46</v>
      </c>
      <c r="AD90">
        <v>59603.15</v>
      </c>
      <c r="AE90">
        <v>62627.32</v>
      </c>
      <c r="AF90">
        <v>64260.21</v>
      </c>
      <c r="AG90">
        <v>66173.41</v>
      </c>
      <c r="AH90">
        <v>67286.48</v>
      </c>
      <c r="AI90">
        <v>68015.320000000007</v>
      </c>
      <c r="AJ90">
        <v>67158.960000000006</v>
      </c>
      <c r="AK90">
        <v>65764.039999999994</v>
      </c>
      <c r="AL90">
        <v>56740.04</v>
      </c>
      <c r="AM90">
        <v>57969.65</v>
      </c>
      <c r="AN90">
        <v>53099.97</v>
      </c>
      <c r="AO90">
        <v>44126.17</v>
      </c>
      <c r="AP90">
        <v>34079.410000000003</v>
      </c>
      <c r="AQ90">
        <v>30278.2</v>
      </c>
      <c r="AR90">
        <v>70.690420000000003</v>
      </c>
      <c r="AS90">
        <v>68.136970000000005</v>
      </c>
      <c r="AT90">
        <v>66.547880000000006</v>
      </c>
      <c r="AU90">
        <v>65.444320000000005</v>
      </c>
      <c r="AV90">
        <v>64.968819999999994</v>
      </c>
      <c r="AW90">
        <v>64.043430000000001</v>
      </c>
      <c r="AX90">
        <v>63.414250000000003</v>
      </c>
      <c r="AY90">
        <v>65.013369999999995</v>
      </c>
      <c r="AZ90">
        <v>69.273939999999996</v>
      </c>
      <c r="BA90">
        <v>73.869709999999998</v>
      </c>
      <c r="BB90">
        <v>78.458789999999993</v>
      </c>
      <c r="BC90">
        <v>82.413139999999999</v>
      </c>
      <c r="BD90">
        <v>86.265029999999996</v>
      </c>
      <c r="BE90">
        <v>89.84187</v>
      </c>
      <c r="BF90">
        <v>91.988860000000003</v>
      </c>
      <c r="BG90">
        <v>92.981070000000003</v>
      </c>
      <c r="BH90">
        <v>93.049000000000007</v>
      </c>
      <c r="BI90">
        <v>92.395319999999998</v>
      </c>
      <c r="BJ90">
        <v>91.287310000000005</v>
      </c>
      <c r="BK90">
        <v>88.452119999999994</v>
      </c>
      <c r="BL90">
        <v>83.574610000000007</v>
      </c>
      <c r="BM90">
        <v>79.054569999999998</v>
      </c>
      <c r="BN90">
        <v>76.243870000000001</v>
      </c>
      <c r="BO90">
        <v>73.996660000000006</v>
      </c>
      <c r="BP90">
        <v>-501.16640000000001</v>
      </c>
      <c r="BQ90">
        <v>-447.12279999999998</v>
      </c>
      <c r="BR90">
        <v>-510.9502</v>
      </c>
      <c r="BS90">
        <v>-269.33920000000001</v>
      </c>
      <c r="BT90">
        <v>-30.336549999999999</v>
      </c>
      <c r="BU90">
        <v>83.617059999999995</v>
      </c>
      <c r="BV90">
        <v>73.791039999999995</v>
      </c>
      <c r="BW90">
        <v>171.339</v>
      </c>
      <c r="BX90">
        <v>-252.18770000000001</v>
      </c>
      <c r="BY90">
        <v>-381.49689999999998</v>
      </c>
      <c r="BZ90">
        <v>351.34140000000002</v>
      </c>
      <c r="CA90">
        <v>245.06299999999999</v>
      </c>
      <c r="CB90">
        <v>486.3048</v>
      </c>
      <c r="CC90">
        <v>321.19200000000001</v>
      </c>
      <c r="CD90">
        <v>346.2912</v>
      </c>
      <c r="CE90">
        <v>-302.8338</v>
      </c>
      <c r="CF90">
        <v>-659.96699999999998</v>
      </c>
      <c r="CG90">
        <v>-328.7122</v>
      </c>
      <c r="CH90">
        <v>7295.1310000000003</v>
      </c>
      <c r="CI90">
        <v>1296.7439999999999</v>
      </c>
      <c r="CJ90">
        <v>476.66399999999999</v>
      </c>
      <c r="CK90">
        <v>284.76150000000001</v>
      </c>
      <c r="CL90">
        <v>-90.548090000000002</v>
      </c>
      <c r="CM90">
        <v>-482.50729999999999</v>
      </c>
      <c r="CN90">
        <v>19284.400000000001</v>
      </c>
      <c r="CO90">
        <v>20978.05</v>
      </c>
      <c r="CP90">
        <v>19865.52</v>
      </c>
      <c r="CQ90">
        <v>16539.09</v>
      </c>
      <c r="CR90">
        <v>18019.16</v>
      </c>
      <c r="CS90">
        <v>17948.95</v>
      </c>
      <c r="CT90">
        <v>18622.240000000002</v>
      </c>
      <c r="CU90">
        <v>12612.86</v>
      </c>
      <c r="CV90">
        <v>19224.599999999999</v>
      </c>
      <c r="CW90">
        <v>29239.26</v>
      </c>
      <c r="CX90">
        <v>33267.5</v>
      </c>
      <c r="CY90">
        <v>27458.14</v>
      </c>
      <c r="CZ90">
        <v>32321.52</v>
      </c>
      <c r="DA90">
        <v>34919.31</v>
      </c>
      <c r="DB90">
        <v>39786.339999999997</v>
      </c>
      <c r="DC90">
        <v>41612.15</v>
      </c>
      <c r="DD90">
        <v>44233.11</v>
      </c>
      <c r="DE90">
        <v>59727.11</v>
      </c>
      <c r="DF90">
        <v>122933.9</v>
      </c>
      <c r="DG90">
        <v>91230.3</v>
      </c>
      <c r="DH90">
        <v>48236.76</v>
      </c>
      <c r="DI90">
        <v>43422.1</v>
      </c>
      <c r="DJ90">
        <v>44705.79</v>
      </c>
      <c r="DK90">
        <v>40662.94</v>
      </c>
      <c r="DL90">
        <v>19</v>
      </c>
      <c r="DM90">
        <v>19</v>
      </c>
    </row>
    <row r="91" spans="1:117" hidden="1" x14ac:dyDescent="0.25">
      <c r="A91" t="s">
        <v>62</v>
      </c>
      <c r="B91" t="s">
        <v>110</v>
      </c>
      <c r="C91" t="s">
        <v>61</v>
      </c>
      <c r="D91" t="s">
        <v>110</v>
      </c>
      <c r="E91" t="s">
        <v>61</v>
      </c>
      <c r="F91" t="s">
        <v>61</v>
      </c>
      <c r="G91" t="s">
        <v>61</v>
      </c>
      <c r="H91" t="s">
        <v>61</v>
      </c>
      <c r="I91" t="s">
        <v>183</v>
      </c>
      <c r="J91" s="22">
        <v>43670</v>
      </c>
      <c r="K91" s="28">
        <v>19</v>
      </c>
      <c r="L91" s="28">
        <v>19</v>
      </c>
      <c r="M91">
        <v>12</v>
      </c>
      <c r="N91">
        <v>12</v>
      </c>
      <c r="O91">
        <v>0</v>
      </c>
      <c r="P91">
        <v>0</v>
      </c>
      <c r="Q91">
        <v>1</v>
      </c>
      <c r="R91">
        <v>1</v>
      </c>
      <c r="S91" s="28">
        <v>1</v>
      </c>
      <c r="AR91">
        <v>73.916659999999993</v>
      </c>
      <c r="AS91">
        <v>70.666659999999993</v>
      </c>
      <c r="AT91">
        <v>69.25</v>
      </c>
      <c r="AU91">
        <v>68.291659999999993</v>
      </c>
      <c r="AV91">
        <v>67.791659999999993</v>
      </c>
      <c r="AW91">
        <v>66.625</v>
      </c>
      <c r="AX91">
        <v>66</v>
      </c>
      <c r="AY91">
        <v>67.75</v>
      </c>
      <c r="AZ91">
        <v>71.625</v>
      </c>
      <c r="BA91">
        <v>76.333340000000007</v>
      </c>
      <c r="BB91">
        <v>80.708340000000007</v>
      </c>
      <c r="BC91">
        <v>84.916659999999993</v>
      </c>
      <c r="BD91">
        <v>89.333340000000007</v>
      </c>
      <c r="BE91">
        <v>93.375</v>
      </c>
      <c r="BF91">
        <v>95.791659999999993</v>
      </c>
      <c r="BG91">
        <v>97.166659999999993</v>
      </c>
      <c r="BH91">
        <v>97.625</v>
      </c>
      <c r="BI91">
        <v>97.25</v>
      </c>
      <c r="BJ91">
        <v>96.541659999999993</v>
      </c>
      <c r="BK91">
        <v>94.458340000000007</v>
      </c>
      <c r="BL91">
        <v>90.083340000000007</v>
      </c>
      <c r="BM91">
        <v>85.041659999999993</v>
      </c>
      <c r="BN91">
        <v>81.291659999999993</v>
      </c>
      <c r="BO91">
        <v>78.25</v>
      </c>
      <c r="DL91">
        <v>19</v>
      </c>
      <c r="DM91">
        <v>19</v>
      </c>
    </row>
    <row r="92" spans="1:117" hidden="1" x14ac:dyDescent="0.25">
      <c r="A92" t="s">
        <v>62</v>
      </c>
      <c r="B92" t="s">
        <v>35</v>
      </c>
      <c r="C92" t="s">
        <v>61</v>
      </c>
      <c r="D92" t="s">
        <v>61</v>
      </c>
      <c r="E92" t="s">
        <v>35</v>
      </c>
      <c r="F92" t="s">
        <v>61</v>
      </c>
      <c r="G92" t="s">
        <v>61</v>
      </c>
      <c r="H92" t="s">
        <v>61</v>
      </c>
      <c r="I92" t="s">
        <v>183</v>
      </c>
      <c r="J92" s="22">
        <v>43670</v>
      </c>
      <c r="K92" s="28">
        <v>19</v>
      </c>
      <c r="L92" s="28">
        <v>19</v>
      </c>
      <c r="M92">
        <v>3</v>
      </c>
      <c r="N92">
        <v>3</v>
      </c>
      <c r="O92">
        <v>0</v>
      </c>
      <c r="P92">
        <v>0</v>
      </c>
      <c r="Q92">
        <v>1</v>
      </c>
      <c r="R92">
        <v>0</v>
      </c>
      <c r="S92" s="28">
        <v>1</v>
      </c>
      <c r="AR92">
        <v>67.833340000000007</v>
      </c>
      <c r="AS92">
        <v>65.333340000000007</v>
      </c>
      <c r="AT92">
        <v>64.166659999999993</v>
      </c>
      <c r="AU92">
        <v>63.333329999999997</v>
      </c>
      <c r="AV92">
        <v>63</v>
      </c>
      <c r="AW92">
        <v>62.166670000000003</v>
      </c>
      <c r="AX92">
        <v>61.666670000000003</v>
      </c>
      <c r="AY92">
        <v>63.5</v>
      </c>
      <c r="AZ92">
        <v>67.833340000000007</v>
      </c>
      <c r="BA92">
        <v>71.333340000000007</v>
      </c>
      <c r="BB92">
        <v>75.333340000000007</v>
      </c>
      <c r="BC92">
        <v>80.166659999999993</v>
      </c>
      <c r="BD92">
        <v>85.333340000000007</v>
      </c>
      <c r="BE92">
        <v>89.333340000000007</v>
      </c>
      <c r="BF92">
        <v>91.833340000000007</v>
      </c>
      <c r="BG92">
        <v>93.166659999999993</v>
      </c>
      <c r="BH92">
        <v>93</v>
      </c>
      <c r="BI92">
        <v>90.666659999999993</v>
      </c>
      <c r="BJ92">
        <v>89.833340000000007</v>
      </c>
      <c r="BK92">
        <v>87.166659999999993</v>
      </c>
      <c r="BL92">
        <v>81.166659999999993</v>
      </c>
      <c r="BM92">
        <v>76.166659999999993</v>
      </c>
      <c r="BN92">
        <v>73.666659999999993</v>
      </c>
      <c r="BO92">
        <v>71.5</v>
      </c>
      <c r="DL92">
        <v>19</v>
      </c>
      <c r="DM92">
        <v>19</v>
      </c>
    </row>
    <row r="93" spans="1:117" hidden="1" x14ac:dyDescent="0.25">
      <c r="A93" t="s">
        <v>62</v>
      </c>
      <c r="B93" t="s">
        <v>104</v>
      </c>
      <c r="C93" t="s">
        <v>104</v>
      </c>
      <c r="D93" t="s">
        <v>61</v>
      </c>
      <c r="E93" t="s">
        <v>61</v>
      </c>
      <c r="F93" t="s">
        <v>61</v>
      </c>
      <c r="G93" t="s">
        <v>61</v>
      </c>
      <c r="H93" t="s">
        <v>61</v>
      </c>
      <c r="I93" t="s">
        <v>183</v>
      </c>
      <c r="J93" s="22">
        <v>43670</v>
      </c>
      <c r="K93" s="28">
        <v>19</v>
      </c>
      <c r="L93" s="28">
        <v>19</v>
      </c>
      <c r="M93">
        <v>60</v>
      </c>
      <c r="N93">
        <v>60</v>
      </c>
      <c r="O93">
        <v>0</v>
      </c>
      <c r="P93">
        <v>0</v>
      </c>
      <c r="Q93">
        <v>0</v>
      </c>
      <c r="R93">
        <v>0</v>
      </c>
      <c r="S93" s="28">
        <v>0</v>
      </c>
      <c r="T93">
        <v>2860.752</v>
      </c>
      <c r="U93">
        <v>2782.607</v>
      </c>
      <c r="V93">
        <v>2748.8229999999999</v>
      </c>
      <c r="W93">
        <v>2792.4490000000001</v>
      </c>
      <c r="X93">
        <v>2939.8110000000001</v>
      </c>
      <c r="Y93">
        <v>3087.806</v>
      </c>
      <c r="Z93">
        <v>3724.8270000000002</v>
      </c>
      <c r="AA93">
        <v>3855.95</v>
      </c>
      <c r="AB93">
        <v>4408.6019999999999</v>
      </c>
      <c r="AC93">
        <v>5010.3900000000003</v>
      </c>
      <c r="AD93">
        <v>5811.08</v>
      </c>
      <c r="AE93">
        <v>6336.0889999999999</v>
      </c>
      <c r="AF93">
        <v>6635.4769999999999</v>
      </c>
      <c r="AG93">
        <v>7244.5249999999996</v>
      </c>
      <c r="AH93">
        <v>7455.0420000000004</v>
      </c>
      <c r="AI93">
        <v>7557.54</v>
      </c>
      <c r="AJ93">
        <v>7763.7659999999996</v>
      </c>
      <c r="AK93">
        <v>7977.8109999999997</v>
      </c>
      <c r="AL93">
        <v>6895.4570000000003</v>
      </c>
      <c r="AM93">
        <v>7350.99</v>
      </c>
      <c r="AN93">
        <v>6651.0379999999996</v>
      </c>
      <c r="AO93">
        <v>5356.2529999999997</v>
      </c>
      <c r="AP93">
        <v>4225.6890000000003</v>
      </c>
      <c r="AQ93">
        <v>3189.7739999999999</v>
      </c>
      <c r="AR93">
        <v>66.258330000000001</v>
      </c>
      <c r="AS93">
        <v>63.375</v>
      </c>
      <c r="AT93">
        <v>61.666670000000003</v>
      </c>
      <c r="AU93">
        <v>60.125</v>
      </c>
      <c r="AV93">
        <v>59.424999999999997</v>
      </c>
      <c r="AW93">
        <v>58.041670000000003</v>
      </c>
      <c r="AX93">
        <v>57.65</v>
      </c>
      <c r="AY93">
        <v>58.875</v>
      </c>
      <c r="AZ93">
        <v>63.758339999999997</v>
      </c>
      <c r="BA93">
        <v>70.241669999999999</v>
      </c>
      <c r="BB93">
        <v>75.483329999999995</v>
      </c>
      <c r="BC93">
        <v>80.741669999999999</v>
      </c>
      <c r="BD93">
        <v>85.933329999999998</v>
      </c>
      <c r="BE93">
        <v>91.133330000000001</v>
      </c>
      <c r="BF93">
        <v>94.108329999999995</v>
      </c>
      <c r="BG93">
        <v>96</v>
      </c>
      <c r="BH93">
        <v>96.333340000000007</v>
      </c>
      <c r="BI93">
        <v>95.933329999999998</v>
      </c>
      <c r="BJ93">
        <v>94.958340000000007</v>
      </c>
      <c r="BK93">
        <v>91.108329999999995</v>
      </c>
      <c r="BL93">
        <v>85.258330000000001</v>
      </c>
      <c r="BM93">
        <v>77.8</v>
      </c>
      <c r="BN93">
        <v>72.633330000000001</v>
      </c>
      <c r="BO93">
        <v>70.125</v>
      </c>
      <c r="BP93">
        <v>-49.172469999999997</v>
      </c>
      <c r="BQ93">
        <v>-35.772089999999999</v>
      </c>
      <c r="BR93">
        <v>-79.412220000000005</v>
      </c>
      <c r="BS93">
        <v>-4.1009419999999999</v>
      </c>
      <c r="BT93">
        <v>-6.6697709999999999</v>
      </c>
      <c r="BU93">
        <v>12.33624</v>
      </c>
      <c r="BV93">
        <v>-43.622399999999999</v>
      </c>
      <c r="BW93">
        <v>-8.5344660000000001</v>
      </c>
      <c r="BX93">
        <v>43.717599999999997</v>
      </c>
      <c r="BY93">
        <v>14.1501</v>
      </c>
      <c r="BZ93">
        <v>98.070980000000006</v>
      </c>
      <c r="CA93">
        <v>-85.095910000000003</v>
      </c>
      <c r="CB93">
        <v>39.512070000000001</v>
      </c>
      <c r="CC93">
        <v>-103.1601</v>
      </c>
      <c r="CD93">
        <v>-56.251010000000001</v>
      </c>
      <c r="CE93">
        <v>48.309559999999998</v>
      </c>
      <c r="CF93">
        <v>-106.48399999999999</v>
      </c>
      <c r="CG93">
        <v>-82.096699999999998</v>
      </c>
      <c r="CH93">
        <v>1036.039</v>
      </c>
      <c r="CI93">
        <v>263.34660000000002</v>
      </c>
      <c r="CJ93">
        <v>128.0932</v>
      </c>
      <c r="CK93">
        <v>73.734179999999995</v>
      </c>
      <c r="CL93">
        <v>-10.63974</v>
      </c>
      <c r="CM93">
        <v>-80.975279999999998</v>
      </c>
      <c r="CN93">
        <v>1777.433</v>
      </c>
      <c r="CO93">
        <v>1721.116</v>
      </c>
      <c r="CP93">
        <v>1573.2750000000001</v>
      </c>
      <c r="CQ93">
        <v>893.75340000000006</v>
      </c>
      <c r="CR93">
        <v>892.5992</v>
      </c>
      <c r="CS93">
        <v>1121.739</v>
      </c>
      <c r="CT93">
        <v>787.83140000000003</v>
      </c>
      <c r="CU93">
        <v>751.11080000000004</v>
      </c>
      <c r="CV93">
        <v>1104.596</v>
      </c>
      <c r="CW93">
        <v>1902.0650000000001</v>
      </c>
      <c r="CX93">
        <v>3510.4769999999999</v>
      </c>
      <c r="CY93">
        <v>2771.05</v>
      </c>
      <c r="CZ93">
        <v>5322.1090000000004</v>
      </c>
      <c r="DA93">
        <v>2827.7190000000001</v>
      </c>
      <c r="DB93">
        <v>2834.1379999999999</v>
      </c>
      <c r="DC93">
        <v>3806.453</v>
      </c>
      <c r="DD93">
        <v>2815.366</v>
      </c>
      <c r="DE93">
        <v>2332.7869999999998</v>
      </c>
      <c r="DF93">
        <v>3643.598</v>
      </c>
      <c r="DG93">
        <v>3481.2249999999999</v>
      </c>
      <c r="DH93">
        <v>4032.4670000000001</v>
      </c>
      <c r="DI93">
        <v>2082.0010000000002</v>
      </c>
      <c r="DJ93">
        <v>1484.5909999999999</v>
      </c>
      <c r="DK93">
        <v>1146.4880000000001</v>
      </c>
      <c r="DL93">
        <v>19</v>
      </c>
      <c r="DM93">
        <v>19</v>
      </c>
    </row>
    <row r="94" spans="1:117" hidden="1" x14ac:dyDescent="0.25">
      <c r="A94" t="s">
        <v>62</v>
      </c>
      <c r="B94" t="s">
        <v>32</v>
      </c>
      <c r="C94" t="s">
        <v>32</v>
      </c>
      <c r="D94" t="s">
        <v>61</v>
      </c>
      <c r="E94" t="s">
        <v>61</v>
      </c>
      <c r="F94" t="s">
        <v>61</v>
      </c>
      <c r="G94" t="s">
        <v>61</v>
      </c>
      <c r="H94" t="s">
        <v>61</v>
      </c>
      <c r="I94" t="s">
        <v>183</v>
      </c>
      <c r="J94" s="22">
        <v>43670</v>
      </c>
      <c r="K94" s="28">
        <v>19</v>
      </c>
      <c r="L94" s="28">
        <v>19</v>
      </c>
      <c r="M94">
        <v>54</v>
      </c>
      <c r="N94">
        <v>54</v>
      </c>
      <c r="O94">
        <v>0</v>
      </c>
      <c r="P94">
        <v>0</v>
      </c>
      <c r="Q94">
        <v>0</v>
      </c>
      <c r="R94">
        <v>0</v>
      </c>
      <c r="S94" s="28">
        <v>0</v>
      </c>
      <c r="T94">
        <v>2689.6529999999998</v>
      </c>
      <c r="U94">
        <v>2562.509</v>
      </c>
      <c r="V94">
        <v>2510.915</v>
      </c>
      <c r="W94">
        <v>2525.1439999999998</v>
      </c>
      <c r="X94">
        <v>2664.2139999999999</v>
      </c>
      <c r="Y94">
        <v>3103.65</v>
      </c>
      <c r="Z94">
        <v>3407.3519999999999</v>
      </c>
      <c r="AA94">
        <v>3537.1</v>
      </c>
      <c r="AB94">
        <v>4033.6729999999998</v>
      </c>
      <c r="AC94">
        <v>4403.857</v>
      </c>
      <c r="AD94">
        <v>4668.3530000000001</v>
      </c>
      <c r="AE94">
        <v>4923.2250000000004</v>
      </c>
      <c r="AF94">
        <v>5203.34</v>
      </c>
      <c r="AG94">
        <v>5381.1840000000002</v>
      </c>
      <c r="AH94">
        <v>5486.0929999999998</v>
      </c>
      <c r="AI94">
        <v>5554.8909999999996</v>
      </c>
      <c r="AJ94">
        <v>5638.4549999999999</v>
      </c>
      <c r="AK94">
        <v>5916.68</v>
      </c>
      <c r="AL94">
        <v>5102.01</v>
      </c>
      <c r="AM94">
        <v>6078.0680000000002</v>
      </c>
      <c r="AN94">
        <v>6073.9719999999998</v>
      </c>
      <c r="AO94">
        <v>5131.5600000000004</v>
      </c>
      <c r="AP94">
        <v>3894.8580000000002</v>
      </c>
      <c r="AQ94">
        <v>3286.8719999999998</v>
      </c>
      <c r="AR94">
        <v>77.150940000000006</v>
      </c>
      <c r="AS94">
        <v>74.632069999999999</v>
      </c>
      <c r="AT94">
        <v>72.226420000000005</v>
      </c>
      <c r="AU94">
        <v>71.056600000000003</v>
      </c>
      <c r="AV94">
        <v>70.084909999999994</v>
      </c>
      <c r="AW94">
        <v>69.047169999999994</v>
      </c>
      <c r="AX94">
        <v>68.207549999999998</v>
      </c>
      <c r="AY94">
        <v>69.764150000000001</v>
      </c>
      <c r="AZ94">
        <v>74.037729999999996</v>
      </c>
      <c r="BA94">
        <v>78.462270000000004</v>
      </c>
      <c r="BB94">
        <v>82.962270000000004</v>
      </c>
      <c r="BC94">
        <v>86.462270000000004</v>
      </c>
      <c r="BD94">
        <v>89.830179999999999</v>
      </c>
      <c r="BE94">
        <v>93.669820000000001</v>
      </c>
      <c r="BF94">
        <v>95.924530000000004</v>
      </c>
      <c r="BG94">
        <v>97.254710000000003</v>
      </c>
      <c r="BH94">
        <v>97.5</v>
      </c>
      <c r="BI94">
        <v>97.471689999999995</v>
      </c>
      <c r="BJ94">
        <v>97.047169999999994</v>
      </c>
      <c r="BK94">
        <v>95.018870000000007</v>
      </c>
      <c r="BL94">
        <v>90.358490000000003</v>
      </c>
      <c r="BM94">
        <v>85.990560000000002</v>
      </c>
      <c r="BN94">
        <v>82.811319999999995</v>
      </c>
      <c r="BO94">
        <v>79.981129999999993</v>
      </c>
      <c r="BP94">
        <v>-4.8316730000000003</v>
      </c>
      <c r="BQ94">
        <v>29.094270000000002</v>
      </c>
      <c r="BR94">
        <v>43.505380000000002</v>
      </c>
      <c r="BS94">
        <v>13.279199999999999</v>
      </c>
      <c r="BT94">
        <v>-11.69506</v>
      </c>
      <c r="BU94">
        <v>25.65437</v>
      </c>
      <c r="BV94">
        <v>5.1013460000000004</v>
      </c>
      <c r="BW94">
        <v>1.392439</v>
      </c>
      <c r="BX94">
        <v>-22.58869</v>
      </c>
      <c r="BY94">
        <v>9.0214269999999992</v>
      </c>
      <c r="BZ94">
        <v>31.55894</v>
      </c>
      <c r="CA94">
        <v>9.3867030000000007</v>
      </c>
      <c r="CB94">
        <v>-41.780090000000001</v>
      </c>
      <c r="CC94">
        <v>-39.479849999999999</v>
      </c>
      <c r="CD94">
        <v>-42.278230000000001</v>
      </c>
      <c r="CE94">
        <v>-32.257129999999997</v>
      </c>
      <c r="CF94">
        <v>-48.084710000000001</v>
      </c>
      <c r="CG94">
        <v>-169.5831</v>
      </c>
      <c r="CH94">
        <v>842.84870000000001</v>
      </c>
      <c r="CI94">
        <v>-200.6576</v>
      </c>
      <c r="CJ94">
        <v>-327.1277</v>
      </c>
      <c r="CK94">
        <v>-167.7517</v>
      </c>
      <c r="CL94">
        <v>-189.8715</v>
      </c>
      <c r="CM94">
        <v>-357.3528</v>
      </c>
      <c r="CN94">
        <v>306.22289999999998</v>
      </c>
      <c r="CO94">
        <v>286.65159999999997</v>
      </c>
      <c r="CP94">
        <v>269.98140000000001</v>
      </c>
      <c r="CQ94">
        <v>238.5729</v>
      </c>
      <c r="CR94">
        <v>264.53289999999998</v>
      </c>
      <c r="CS94">
        <v>415.5829</v>
      </c>
      <c r="CT94">
        <v>781.04409999999996</v>
      </c>
      <c r="CU94">
        <v>231.8879</v>
      </c>
      <c r="CV94">
        <v>1035.346</v>
      </c>
      <c r="CW94">
        <v>507.46120000000002</v>
      </c>
      <c r="CX94">
        <v>758.08219999999994</v>
      </c>
      <c r="CY94">
        <v>1015.008</v>
      </c>
      <c r="CZ94">
        <v>949.36879999999996</v>
      </c>
      <c r="DA94">
        <v>664.81700000000001</v>
      </c>
      <c r="DB94">
        <v>720.2269</v>
      </c>
      <c r="DC94">
        <v>646.96519999999998</v>
      </c>
      <c r="DD94">
        <v>876.17160000000001</v>
      </c>
      <c r="DE94">
        <v>1061.73</v>
      </c>
      <c r="DF94">
        <v>719.14319999999998</v>
      </c>
      <c r="DG94">
        <v>555.52139999999997</v>
      </c>
      <c r="DH94">
        <v>644.61959999999999</v>
      </c>
      <c r="DI94">
        <v>778.48599999999999</v>
      </c>
      <c r="DJ94">
        <v>566.87490000000003</v>
      </c>
      <c r="DK94">
        <v>398.5</v>
      </c>
      <c r="DL94">
        <v>19</v>
      </c>
      <c r="DM94">
        <v>19</v>
      </c>
    </row>
    <row r="95" spans="1:117" hidden="1" x14ac:dyDescent="0.25">
      <c r="A95" t="s">
        <v>62</v>
      </c>
      <c r="B95" t="s">
        <v>31</v>
      </c>
      <c r="C95" t="s">
        <v>61</v>
      </c>
      <c r="D95" t="s">
        <v>61</v>
      </c>
      <c r="E95" t="s">
        <v>31</v>
      </c>
      <c r="F95" t="s">
        <v>61</v>
      </c>
      <c r="G95" t="s">
        <v>61</v>
      </c>
      <c r="H95" t="s">
        <v>61</v>
      </c>
      <c r="I95" t="s">
        <v>183</v>
      </c>
      <c r="J95" s="22">
        <v>43670</v>
      </c>
      <c r="K95" s="28">
        <v>19</v>
      </c>
      <c r="L95" s="28">
        <v>19</v>
      </c>
      <c r="M95">
        <v>3</v>
      </c>
      <c r="N95">
        <v>3</v>
      </c>
      <c r="O95">
        <v>0</v>
      </c>
      <c r="P95">
        <v>0</v>
      </c>
      <c r="Q95">
        <v>1</v>
      </c>
      <c r="R95">
        <v>0</v>
      </c>
      <c r="S95" s="28">
        <v>1</v>
      </c>
      <c r="AR95">
        <v>70.5</v>
      </c>
      <c r="AS95">
        <v>67.333340000000007</v>
      </c>
      <c r="AT95">
        <v>65.666659999999993</v>
      </c>
      <c r="AU95">
        <v>64.166659999999993</v>
      </c>
      <c r="AV95">
        <v>63.333329999999997</v>
      </c>
      <c r="AW95">
        <v>62</v>
      </c>
      <c r="AX95">
        <v>61.5</v>
      </c>
      <c r="AY95">
        <v>63.5</v>
      </c>
      <c r="AZ95">
        <v>68.333340000000007</v>
      </c>
      <c r="BA95">
        <v>72.5</v>
      </c>
      <c r="BB95">
        <v>77.166659999999993</v>
      </c>
      <c r="BC95">
        <v>81.833340000000007</v>
      </c>
      <c r="BD95">
        <v>87</v>
      </c>
      <c r="BE95">
        <v>90.833340000000007</v>
      </c>
      <c r="BF95">
        <v>93.666659999999993</v>
      </c>
      <c r="BG95">
        <v>94.5</v>
      </c>
      <c r="BH95">
        <v>95.166659999999993</v>
      </c>
      <c r="BI95">
        <v>94.5</v>
      </c>
      <c r="BJ95">
        <v>93.5</v>
      </c>
      <c r="BK95">
        <v>89</v>
      </c>
      <c r="BL95">
        <v>83.833340000000007</v>
      </c>
      <c r="BM95">
        <v>79.666659999999993</v>
      </c>
      <c r="BN95">
        <v>77.166659999999993</v>
      </c>
      <c r="BO95">
        <v>74.666659999999993</v>
      </c>
      <c r="DL95">
        <v>19</v>
      </c>
      <c r="DM95">
        <v>19</v>
      </c>
    </row>
    <row r="96" spans="1:117" hidden="1" x14ac:dyDescent="0.25">
      <c r="A96" t="s">
        <v>62</v>
      </c>
      <c r="B96" t="s">
        <v>61</v>
      </c>
      <c r="C96" t="s">
        <v>61</v>
      </c>
      <c r="D96" t="s">
        <v>61</v>
      </c>
      <c r="E96" t="s">
        <v>61</v>
      </c>
      <c r="F96" t="s">
        <v>61</v>
      </c>
      <c r="G96" t="s">
        <v>61</v>
      </c>
      <c r="H96" t="s">
        <v>61</v>
      </c>
      <c r="I96" t="s">
        <v>183</v>
      </c>
      <c r="J96" s="22">
        <v>43670</v>
      </c>
      <c r="K96" s="28">
        <v>19</v>
      </c>
      <c r="L96" s="28">
        <v>19</v>
      </c>
      <c r="M96">
        <v>576</v>
      </c>
      <c r="N96">
        <v>574</v>
      </c>
      <c r="O96">
        <v>0</v>
      </c>
      <c r="P96">
        <v>0</v>
      </c>
      <c r="Q96">
        <v>0</v>
      </c>
      <c r="R96">
        <v>0</v>
      </c>
      <c r="S96" s="28">
        <v>0</v>
      </c>
      <c r="T96">
        <v>41936.99</v>
      </c>
      <c r="U96">
        <v>40663.71</v>
      </c>
      <c r="V96">
        <v>40163.82</v>
      </c>
      <c r="W96">
        <v>40433.96</v>
      </c>
      <c r="X96">
        <v>41416.25</v>
      </c>
      <c r="Y96">
        <v>44846.080000000002</v>
      </c>
      <c r="Z96">
        <v>52237.68</v>
      </c>
      <c r="AA96">
        <v>55064.65</v>
      </c>
      <c r="AB96">
        <v>62767.45</v>
      </c>
      <c r="AC96">
        <v>70156.399999999994</v>
      </c>
      <c r="AD96">
        <v>77244</v>
      </c>
      <c r="AE96">
        <v>81183.14</v>
      </c>
      <c r="AF96">
        <v>84264.9</v>
      </c>
      <c r="AG96">
        <v>87328.15</v>
      </c>
      <c r="AH96">
        <v>89721.14</v>
      </c>
      <c r="AI96">
        <v>91514</v>
      </c>
      <c r="AJ96">
        <v>91875.78</v>
      </c>
      <c r="AK96">
        <v>91478.81</v>
      </c>
      <c r="AL96">
        <v>77470.53</v>
      </c>
      <c r="AM96">
        <v>84910.38</v>
      </c>
      <c r="AN96">
        <v>80874.39</v>
      </c>
      <c r="AO96">
        <v>69831.039999999994</v>
      </c>
      <c r="AP96">
        <v>55286.57</v>
      </c>
      <c r="AQ96">
        <v>47090.6</v>
      </c>
      <c r="AR96">
        <v>70.687719999999999</v>
      </c>
      <c r="AS96">
        <v>68.129819999999995</v>
      </c>
      <c r="AT96">
        <v>66.570179999999993</v>
      </c>
      <c r="AU96">
        <v>65.439480000000003</v>
      </c>
      <c r="AV96">
        <v>64.995609999999999</v>
      </c>
      <c r="AW96">
        <v>64.081580000000002</v>
      </c>
      <c r="AX96">
        <v>63.459650000000003</v>
      </c>
      <c r="AY96">
        <v>65.021929999999998</v>
      </c>
      <c r="AZ96">
        <v>69.214910000000003</v>
      </c>
      <c r="BA96">
        <v>73.798249999999996</v>
      </c>
      <c r="BB96">
        <v>78.326319999999996</v>
      </c>
      <c r="BC96">
        <v>82.291229999999999</v>
      </c>
      <c r="BD96">
        <v>86.196489999999997</v>
      </c>
      <c r="BE96">
        <v>89.781580000000005</v>
      </c>
      <c r="BF96">
        <v>91.9</v>
      </c>
      <c r="BG96">
        <v>92.95702</v>
      </c>
      <c r="BH96">
        <v>93.080699999999993</v>
      </c>
      <c r="BI96">
        <v>92.435090000000002</v>
      </c>
      <c r="BJ96">
        <v>91.336849999999998</v>
      </c>
      <c r="BK96">
        <v>88.572810000000004</v>
      </c>
      <c r="BL96">
        <v>83.694739999999996</v>
      </c>
      <c r="BM96">
        <v>79.138599999999997</v>
      </c>
      <c r="BN96">
        <v>76.280699999999996</v>
      </c>
      <c r="BO96">
        <v>74.022800000000004</v>
      </c>
      <c r="BP96">
        <v>-643.18560000000002</v>
      </c>
      <c r="BQ96">
        <v>-556.26400000000001</v>
      </c>
      <c r="BR96">
        <v>-570.05960000000005</v>
      </c>
      <c r="BS96">
        <v>-280.35829999999999</v>
      </c>
      <c r="BT96">
        <v>-70.045590000000004</v>
      </c>
      <c r="BU96">
        <v>155.8382</v>
      </c>
      <c r="BV96">
        <v>-69.254180000000005</v>
      </c>
      <c r="BW96">
        <v>151.77950000000001</v>
      </c>
      <c r="BX96">
        <v>-160.5641</v>
      </c>
      <c r="BY96">
        <v>-271.76639999999998</v>
      </c>
      <c r="BZ96">
        <v>499.06380000000001</v>
      </c>
      <c r="CA96">
        <v>396.6114</v>
      </c>
      <c r="CB96">
        <v>354.66469999999998</v>
      </c>
      <c r="CC96">
        <v>258.84800000000001</v>
      </c>
      <c r="CD96">
        <v>264.0924</v>
      </c>
      <c r="CE96">
        <v>-434.91890000000001</v>
      </c>
      <c r="CF96">
        <v>-1045.8050000000001</v>
      </c>
      <c r="CG96">
        <v>-354.82310000000001</v>
      </c>
      <c r="CH96">
        <v>13274.12</v>
      </c>
      <c r="CI96">
        <v>1670.1479999999999</v>
      </c>
      <c r="CJ96">
        <v>58.702530000000003</v>
      </c>
      <c r="CK96">
        <v>180.2645</v>
      </c>
      <c r="CL96">
        <v>-69.134190000000004</v>
      </c>
      <c r="CM96">
        <v>-561.15369999999996</v>
      </c>
      <c r="CN96">
        <v>23548.42</v>
      </c>
      <c r="CO96">
        <v>24563.08</v>
      </c>
      <c r="CP96">
        <v>23170.33</v>
      </c>
      <c r="CQ96">
        <v>19797.990000000002</v>
      </c>
      <c r="CR96">
        <v>20940.91</v>
      </c>
      <c r="CS96">
        <v>20017.29</v>
      </c>
      <c r="CT96">
        <v>20709.32</v>
      </c>
      <c r="CU96">
        <v>14421.17</v>
      </c>
      <c r="CV96">
        <v>21793.58</v>
      </c>
      <c r="CW96">
        <v>33574.550000000003</v>
      </c>
      <c r="CX96">
        <v>41773.279999999999</v>
      </c>
      <c r="CY96">
        <v>37333.17</v>
      </c>
      <c r="CZ96">
        <v>41160.910000000003</v>
      </c>
      <c r="DA96">
        <v>43502.86</v>
      </c>
      <c r="DB96">
        <v>49872</v>
      </c>
      <c r="DC96">
        <v>53522.04</v>
      </c>
      <c r="DD96">
        <v>55212.89</v>
      </c>
      <c r="DE96">
        <v>68239.44</v>
      </c>
      <c r="DF96">
        <v>133398.1</v>
      </c>
      <c r="DG96">
        <v>97522.52</v>
      </c>
      <c r="DH96">
        <v>55831.26</v>
      </c>
      <c r="DI96">
        <v>50078.5</v>
      </c>
      <c r="DJ96">
        <v>50688.71</v>
      </c>
      <c r="DK96">
        <v>48543.8</v>
      </c>
      <c r="DL96">
        <v>19</v>
      </c>
      <c r="DM96">
        <v>19</v>
      </c>
    </row>
    <row r="97" spans="1:118" hidden="1" x14ac:dyDescent="0.25">
      <c r="A97" t="s">
        <v>62</v>
      </c>
      <c r="B97" t="s">
        <v>39</v>
      </c>
      <c r="C97" t="s">
        <v>39</v>
      </c>
      <c r="D97" t="s">
        <v>61</v>
      </c>
      <c r="E97" t="s">
        <v>61</v>
      </c>
      <c r="F97" t="s">
        <v>61</v>
      </c>
      <c r="G97" t="s">
        <v>61</v>
      </c>
      <c r="H97" t="s">
        <v>61</v>
      </c>
      <c r="I97" t="s">
        <v>183</v>
      </c>
      <c r="J97" s="22">
        <v>43670</v>
      </c>
      <c r="K97" s="28">
        <v>19</v>
      </c>
      <c r="L97" s="28">
        <v>19</v>
      </c>
      <c r="M97">
        <v>34</v>
      </c>
      <c r="N97">
        <v>34</v>
      </c>
      <c r="O97">
        <v>0</v>
      </c>
      <c r="P97">
        <v>0</v>
      </c>
      <c r="Q97">
        <v>0</v>
      </c>
      <c r="R97">
        <v>1</v>
      </c>
      <c r="S97" s="28">
        <v>1</v>
      </c>
      <c r="AR97">
        <v>79.970590000000001</v>
      </c>
      <c r="AS97">
        <v>76.823530000000005</v>
      </c>
      <c r="AT97">
        <v>75.617649999999998</v>
      </c>
      <c r="AU97">
        <v>74.441180000000003</v>
      </c>
      <c r="AV97">
        <v>74.073530000000005</v>
      </c>
      <c r="AW97">
        <v>73.411770000000004</v>
      </c>
      <c r="AX97">
        <v>72.588229999999996</v>
      </c>
      <c r="AY97">
        <v>72.882350000000002</v>
      </c>
      <c r="AZ97">
        <v>74.485290000000006</v>
      </c>
      <c r="BA97">
        <v>78.294120000000007</v>
      </c>
      <c r="BB97">
        <v>82.191180000000003</v>
      </c>
      <c r="BC97">
        <v>85.338229999999996</v>
      </c>
      <c r="BD97">
        <v>89</v>
      </c>
      <c r="BE97">
        <v>92.808819999999997</v>
      </c>
      <c r="BF97">
        <v>95.470590000000001</v>
      </c>
      <c r="BG97">
        <v>97.264709999999994</v>
      </c>
      <c r="BH97">
        <v>98.441180000000003</v>
      </c>
      <c r="BI97">
        <v>99.088229999999996</v>
      </c>
      <c r="BJ97">
        <v>98.897059999999996</v>
      </c>
      <c r="BK97">
        <v>98.147059999999996</v>
      </c>
      <c r="BL97">
        <v>95.75</v>
      </c>
      <c r="BM97">
        <v>91.235290000000006</v>
      </c>
      <c r="BN97">
        <v>88.132350000000002</v>
      </c>
      <c r="BO97">
        <v>85.073530000000005</v>
      </c>
      <c r="DL97">
        <v>19</v>
      </c>
      <c r="DM97">
        <v>19</v>
      </c>
    </row>
    <row r="98" spans="1:118" hidden="1" x14ac:dyDescent="0.25">
      <c r="A98" t="s">
        <v>62</v>
      </c>
      <c r="B98" t="s">
        <v>33</v>
      </c>
      <c r="C98" t="s">
        <v>61</v>
      </c>
      <c r="D98" t="s">
        <v>61</v>
      </c>
      <c r="E98" t="s">
        <v>33</v>
      </c>
      <c r="F98" t="s">
        <v>61</v>
      </c>
      <c r="G98" t="s">
        <v>61</v>
      </c>
      <c r="H98" t="s">
        <v>61</v>
      </c>
      <c r="I98" t="s">
        <v>183</v>
      </c>
      <c r="J98" s="22">
        <v>43670</v>
      </c>
      <c r="K98" s="28">
        <v>19</v>
      </c>
      <c r="L98" s="28">
        <v>19</v>
      </c>
      <c r="M98">
        <v>448</v>
      </c>
      <c r="N98">
        <v>447</v>
      </c>
      <c r="O98">
        <v>0</v>
      </c>
      <c r="P98">
        <v>0</v>
      </c>
      <c r="Q98">
        <v>0</v>
      </c>
      <c r="R98">
        <v>0</v>
      </c>
      <c r="S98" s="28">
        <v>0</v>
      </c>
      <c r="T98">
        <v>28369.74</v>
      </c>
      <c r="U98">
        <v>27475.45</v>
      </c>
      <c r="V98">
        <v>27187.81</v>
      </c>
      <c r="W98">
        <v>27546.43</v>
      </c>
      <c r="X98">
        <v>28751.59</v>
      </c>
      <c r="Y98">
        <v>30742.31</v>
      </c>
      <c r="Z98">
        <v>35118.660000000003</v>
      </c>
      <c r="AA98">
        <v>35861.410000000003</v>
      </c>
      <c r="AB98">
        <v>39781.15</v>
      </c>
      <c r="AC98">
        <v>42265.99</v>
      </c>
      <c r="AD98">
        <v>46274.25</v>
      </c>
      <c r="AE98">
        <v>49559.57</v>
      </c>
      <c r="AF98">
        <v>52452.480000000003</v>
      </c>
      <c r="AG98">
        <v>55105.41</v>
      </c>
      <c r="AH98">
        <v>57009.29</v>
      </c>
      <c r="AI98">
        <v>58339.78</v>
      </c>
      <c r="AJ98">
        <v>59807.03</v>
      </c>
      <c r="AK98">
        <v>61623.13</v>
      </c>
      <c r="AL98">
        <v>53362.33</v>
      </c>
      <c r="AM98">
        <v>62338.05</v>
      </c>
      <c r="AN98">
        <v>59635.14</v>
      </c>
      <c r="AO98">
        <v>51422.3</v>
      </c>
      <c r="AP98">
        <v>39764.86</v>
      </c>
      <c r="AQ98">
        <v>33099.629999999997</v>
      </c>
      <c r="AR98">
        <v>70.873599999999996</v>
      </c>
      <c r="AS98">
        <v>68.312079999999995</v>
      </c>
      <c r="AT98">
        <v>66.758390000000006</v>
      </c>
      <c r="AU98">
        <v>65.527959999999993</v>
      </c>
      <c r="AV98">
        <v>65.148769999999999</v>
      </c>
      <c r="AW98">
        <v>64.261740000000003</v>
      </c>
      <c r="AX98">
        <v>63.6387</v>
      </c>
      <c r="AY98">
        <v>65.145420000000001</v>
      </c>
      <c r="AZ98">
        <v>69.268460000000005</v>
      </c>
      <c r="BA98">
        <v>74.011179999999996</v>
      </c>
      <c r="BB98">
        <v>78.572710000000001</v>
      </c>
      <c r="BC98">
        <v>82.543620000000004</v>
      </c>
      <c r="BD98">
        <v>86.3613</v>
      </c>
      <c r="BE98">
        <v>89.893739999999994</v>
      </c>
      <c r="BF98">
        <v>91.935119999999998</v>
      </c>
      <c r="BG98">
        <v>93.101789999999994</v>
      </c>
      <c r="BH98">
        <v>93.274050000000003</v>
      </c>
      <c r="BI98">
        <v>92.709180000000003</v>
      </c>
      <c r="BJ98">
        <v>91.551450000000003</v>
      </c>
      <c r="BK98">
        <v>89.010069999999999</v>
      </c>
      <c r="BL98">
        <v>84.236019999999996</v>
      </c>
      <c r="BM98">
        <v>79.614099999999993</v>
      </c>
      <c r="BN98">
        <v>76.586129999999997</v>
      </c>
      <c r="BO98">
        <v>74.258390000000006</v>
      </c>
      <c r="BP98">
        <v>-409.86070000000001</v>
      </c>
      <c r="BQ98">
        <v>-281.15940000000001</v>
      </c>
      <c r="BR98">
        <v>-369.35649999999998</v>
      </c>
      <c r="BS98">
        <v>-241.79239999999999</v>
      </c>
      <c r="BT98">
        <v>-108.77419999999999</v>
      </c>
      <c r="BU98">
        <v>-15.28792</v>
      </c>
      <c r="BV98">
        <v>-125.92870000000001</v>
      </c>
      <c r="BW98">
        <v>64.449579999999997</v>
      </c>
      <c r="BX98">
        <v>64.472719999999995</v>
      </c>
      <c r="BY98">
        <v>47.923569999999998</v>
      </c>
      <c r="BZ98">
        <v>417.99810000000002</v>
      </c>
      <c r="CA98">
        <v>234.27209999999999</v>
      </c>
      <c r="CB98">
        <v>268.46809999999999</v>
      </c>
      <c r="CC98">
        <v>132.28210000000001</v>
      </c>
      <c r="CD98">
        <v>205.73509999999999</v>
      </c>
      <c r="CE98">
        <v>-82.674189999999996</v>
      </c>
      <c r="CF98">
        <v>-771.2704</v>
      </c>
      <c r="CG98">
        <v>-769.38720000000001</v>
      </c>
      <c r="CH98">
        <v>8934.6810000000005</v>
      </c>
      <c r="CI98">
        <v>-623.72910000000002</v>
      </c>
      <c r="CJ98">
        <v>-972.11850000000004</v>
      </c>
      <c r="CK98">
        <v>-527.85599999999999</v>
      </c>
      <c r="CL98">
        <v>-337.33</v>
      </c>
      <c r="CM98">
        <v>-767.46559999999999</v>
      </c>
      <c r="CN98">
        <v>9741.0920000000006</v>
      </c>
      <c r="CO98">
        <v>8827.4519999999993</v>
      </c>
      <c r="CP98">
        <v>8374.8680000000004</v>
      </c>
      <c r="CQ98">
        <v>7577.1239999999998</v>
      </c>
      <c r="CR98">
        <v>9915.6849999999995</v>
      </c>
      <c r="CS98">
        <v>6811.9809999999998</v>
      </c>
      <c r="CT98">
        <v>7229.8980000000001</v>
      </c>
      <c r="CU98">
        <v>7898.8760000000002</v>
      </c>
      <c r="CV98">
        <v>9739.8340000000007</v>
      </c>
      <c r="CW98">
        <v>12622.28</v>
      </c>
      <c r="CX98">
        <v>19912.580000000002</v>
      </c>
      <c r="CY98">
        <v>19316.73</v>
      </c>
      <c r="CZ98">
        <v>21931.99</v>
      </c>
      <c r="DA98">
        <v>22231.63</v>
      </c>
      <c r="DB98">
        <v>23876.82</v>
      </c>
      <c r="DC98">
        <v>24702.43</v>
      </c>
      <c r="DD98">
        <v>25665.62</v>
      </c>
      <c r="DE98">
        <v>20201.79</v>
      </c>
      <c r="DF98">
        <v>25875.200000000001</v>
      </c>
      <c r="DG98">
        <v>20884.52</v>
      </c>
      <c r="DH98">
        <v>20022.57</v>
      </c>
      <c r="DI98">
        <v>17801.27</v>
      </c>
      <c r="DJ98">
        <v>14688.92</v>
      </c>
      <c r="DK98">
        <v>17131.39</v>
      </c>
      <c r="DL98">
        <v>19</v>
      </c>
      <c r="DM98">
        <v>19</v>
      </c>
    </row>
    <row r="99" spans="1:118" hidden="1" x14ac:dyDescent="0.25">
      <c r="A99" t="s">
        <v>62</v>
      </c>
      <c r="B99" t="s">
        <v>171</v>
      </c>
      <c r="C99" t="s">
        <v>61</v>
      </c>
      <c r="D99" t="s">
        <v>171</v>
      </c>
      <c r="E99" t="s">
        <v>61</v>
      </c>
      <c r="F99" t="s">
        <v>61</v>
      </c>
      <c r="G99" t="s">
        <v>61</v>
      </c>
      <c r="H99" t="s">
        <v>61</v>
      </c>
      <c r="I99" t="s">
        <v>183</v>
      </c>
      <c r="J99" s="22">
        <v>43670</v>
      </c>
      <c r="K99" s="28">
        <v>19</v>
      </c>
      <c r="L99" s="28">
        <v>19</v>
      </c>
      <c r="M99">
        <v>4</v>
      </c>
      <c r="N99">
        <v>3</v>
      </c>
      <c r="O99">
        <v>0</v>
      </c>
      <c r="P99">
        <v>0</v>
      </c>
      <c r="Q99">
        <v>1</v>
      </c>
      <c r="R99">
        <v>1</v>
      </c>
      <c r="S99" s="28">
        <v>1</v>
      </c>
      <c r="AR99">
        <v>88</v>
      </c>
      <c r="AS99">
        <v>86</v>
      </c>
      <c r="AT99">
        <v>84.5</v>
      </c>
      <c r="AU99">
        <v>82.5</v>
      </c>
      <c r="AV99">
        <v>80.5</v>
      </c>
      <c r="AW99">
        <v>79.5</v>
      </c>
      <c r="AX99">
        <v>79</v>
      </c>
      <c r="AY99">
        <v>80</v>
      </c>
      <c r="AZ99">
        <v>81.5</v>
      </c>
      <c r="BA99">
        <v>85</v>
      </c>
      <c r="BB99">
        <v>88.5</v>
      </c>
      <c r="BC99">
        <v>90.5</v>
      </c>
      <c r="BD99">
        <v>94</v>
      </c>
      <c r="BE99">
        <v>97</v>
      </c>
      <c r="BF99">
        <v>99.5</v>
      </c>
      <c r="BG99">
        <v>99.5</v>
      </c>
      <c r="BH99">
        <v>99.5</v>
      </c>
      <c r="BI99">
        <v>101.5</v>
      </c>
      <c r="BJ99">
        <v>102</v>
      </c>
      <c r="BK99">
        <v>100.5</v>
      </c>
      <c r="BL99">
        <v>97.5</v>
      </c>
      <c r="BM99">
        <v>95.5</v>
      </c>
      <c r="BN99">
        <v>93.5</v>
      </c>
      <c r="BO99">
        <v>92</v>
      </c>
      <c r="DL99">
        <v>19</v>
      </c>
      <c r="DM99">
        <v>19</v>
      </c>
    </row>
    <row r="100" spans="1:118" hidden="1" x14ac:dyDescent="0.25">
      <c r="A100" t="s">
        <v>62</v>
      </c>
      <c r="B100" t="s">
        <v>33</v>
      </c>
      <c r="C100" t="s">
        <v>61</v>
      </c>
      <c r="D100" t="s">
        <v>61</v>
      </c>
      <c r="E100" t="s">
        <v>33</v>
      </c>
      <c r="F100" t="s">
        <v>61</v>
      </c>
      <c r="G100" t="s">
        <v>61</v>
      </c>
      <c r="H100" t="s">
        <v>61</v>
      </c>
      <c r="I100" t="s">
        <v>185</v>
      </c>
      <c r="J100" s="22">
        <v>43670</v>
      </c>
      <c r="K100" s="28">
        <v>19</v>
      </c>
      <c r="L100" s="28">
        <v>20</v>
      </c>
      <c r="M100">
        <v>4</v>
      </c>
      <c r="N100">
        <v>4</v>
      </c>
      <c r="O100">
        <v>0</v>
      </c>
      <c r="P100">
        <v>0</v>
      </c>
      <c r="Q100">
        <v>1</v>
      </c>
      <c r="R100">
        <v>1</v>
      </c>
      <c r="S100" s="28">
        <v>1</v>
      </c>
      <c r="AR100">
        <v>72.375</v>
      </c>
      <c r="AS100">
        <v>68.125</v>
      </c>
      <c r="AT100">
        <v>67</v>
      </c>
      <c r="AU100">
        <v>65.625</v>
      </c>
      <c r="AV100">
        <v>65.625</v>
      </c>
      <c r="AW100">
        <v>64.875</v>
      </c>
      <c r="AX100">
        <v>64.5</v>
      </c>
      <c r="AY100">
        <v>65.375</v>
      </c>
      <c r="AZ100">
        <v>68.625</v>
      </c>
      <c r="BA100">
        <v>73.625</v>
      </c>
      <c r="BB100">
        <v>79.5</v>
      </c>
      <c r="BC100">
        <v>83.125</v>
      </c>
      <c r="BD100">
        <v>85.375</v>
      </c>
      <c r="BE100">
        <v>89.5</v>
      </c>
      <c r="BF100">
        <v>92.375</v>
      </c>
      <c r="BG100">
        <v>93.5</v>
      </c>
      <c r="BH100">
        <v>93.875</v>
      </c>
      <c r="BI100">
        <v>94</v>
      </c>
      <c r="BJ100">
        <v>93.625</v>
      </c>
      <c r="BK100">
        <v>91.5</v>
      </c>
      <c r="BL100">
        <v>88.125</v>
      </c>
      <c r="BM100">
        <v>83.125</v>
      </c>
      <c r="BN100">
        <v>79.875</v>
      </c>
      <c r="BO100">
        <v>77.25</v>
      </c>
      <c r="DL100">
        <v>19</v>
      </c>
      <c r="DM100">
        <v>20</v>
      </c>
    </row>
    <row r="101" spans="1:118" hidden="1" x14ac:dyDescent="0.25">
      <c r="A101" t="s">
        <v>62</v>
      </c>
      <c r="B101" t="s">
        <v>34</v>
      </c>
      <c r="C101" t="s">
        <v>34</v>
      </c>
      <c r="D101" t="s">
        <v>61</v>
      </c>
      <c r="E101" t="s">
        <v>61</v>
      </c>
      <c r="F101" t="s">
        <v>61</v>
      </c>
      <c r="G101" t="s">
        <v>61</v>
      </c>
      <c r="H101" t="s">
        <v>61</v>
      </c>
      <c r="I101" t="s">
        <v>185</v>
      </c>
      <c r="J101" s="22">
        <v>43670</v>
      </c>
      <c r="K101" s="28">
        <v>19</v>
      </c>
      <c r="L101" s="28">
        <v>20</v>
      </c>
      <c r="M101">
        <v>1</v>
      </c>
      <c r="N101">
        <v>1</v>
      </c>
      <c r="O101">
        <v>0</v>
      </c>
      <c r="P101">
        <v>1</v>
      </c>
      <c r="Q101">
        <v>1</v>
      </c>
      <c r="R101">
        <v>1</v>
      </c>
      <c r="S101" s="28">
        <v>1</v>
      </c>
      <c r="AR101">
        <v>78</v>
      </c>
      <c r="AS101">
        <v>72.5</v>
      </c>
      <c r="AT101">
        <v>72</v>
      </c>
      <c r="AU101">
        <v>71</v>
      </c>
      <c r="AV101">
        <v>71</v>
      </c>
      <c r="AW101">
        <v>70</v>
      </c>
      <c r="AX101">
        <v>70</v>
      </c>
      <c r="AY101">
        <v>70</v>
      </c>
      <c r="AZ101">
        <v>71.5</v>
      </c>
      <c r="BA101">
        <v>75.5</v>
      </c>
      <c r="BB101">
        <v>80</v>
      </c>
      <c r="BC101">
        <v>83</v>
      </c>
      <c r="BD101">
        <v>87</v>
      </c>
      <c r="BE101">
        <v>92</v>
      </c>
      <c r="BF101">
        <v>95</v>
      </c>
      <c r="BG101">
        <v>97.5</v>
      </c>
      <c r="BH101">
        <v>99.5</v>
      </c>
      <c r="BI101">
        <v>100</v>
      </c>
      <c r="BJ101">
        <v>101</v>
      </c>
      <c r="BK101">
        <v>100.5</v>
      </c>
      <c r="BL101">
        <v>97.5</v>
      </c>
      <c r="BM101">
        <v>91.5</v>
      </c>
      <c r="BN101">
        <v>87.5</v>
      </c>
      <c r="BO101">
        <v>84</v>
      </c>
      <c r="DL101">
        <v>19</v>
      </c>
      <c r="DM101">
        <v>20</v>
      </c>
    </row>
    <row r="102" spans="1:118" hidden="1" x14ac:dyDescent="0.25">
      <c r="A102" t="s">
        <v>62</v>
      </c>
      <c r="B102" t="s">
        <v>39</v>
      </c>
      <c r="C102" t="s">
        <v>39</v>
      </c>
      <c r="D102" t="s">
        <v>61</v>
      </c>
      <c r="E102" t="s">
        <v>61</v>
      </c>
      <c r="F102" t="s">
        <v>61</v>
      </c>
      <c r="G102" t="s">
        <v>61</v>
      </c>
      <c r="H102" t="s">
        <v>61</v>
      </c>
      <c r="I102" t="s">
        <v>185</v>
      </c>
      <c r="J102" s="22">
        <v>43670</v>
      </c>
      <c r="K102" s="28">
        <v>19</v>
      </c>
      <c r="L102" s="28">
        <v>20</v>
      </c>
      <c r="M102">
        <v>2</v>
      </c>
      <c r="N102">
        <v>2</v>
      </c>
      <c r="O102">
        <v>0</v>
      </c>
      <c r="P102">
        <v>0</v>
      </c>
      <c r="Q102">
        <v>1</v>
      </c>
      <c r="R102">
        <v>1</v>
      </c>
      <c r="S102" s="28">
        <v>1</v>
      </c>
      <c r="AR102">
        <v>77</v>
      </c>
      <c r="AS102">
        <v>73.25</v>
      </c>
      <c r="AT102">
        <v>71.75</v>
      </c>
      <c r="AU102">
        <v>69.75</v>
      </c>
      <c r="AV102">
        <v>69.5</v>
      </c>
      <c r="AW102">
        <v>68.75</v>
      </c>
      <c r="AX102">
        <v>68</v>
      </c>
      <c r="AY102">
        <v>68.5</v>
      </c>
      <c r="AZ102">
        <v>71.25</v>
      </c>
      <c r="BA102">
        <v>75.75</v>
      </c>
      <c r="BB102">
        <v>80.5</v>
      </c>
      <c r="BC102">
        <v>84.5</v>
      </c>
      <c r="BD102">
        <v>88.5</v>
      </c>
      <c r="BE102">
        <v>92.25</v>
      </c>
      <c r="BF102">
        <v>95.25</v>
      </c>
      <c r="BG102">
        <v>97.5</v>
      </c>
      <c r="BH102">
        <v>99.5</v>
      </c>
      <c r="BI102">
        <v>99.75</v>
      </c>
      <c r="BJ102">
        <v>98.75</v>
      </c>
      <c r="BK102">
        <v>97</v>
      </c>
      <c r="BL102">
        <v>94.25</v>
      </c>
      <c r="BM102">
        <v>89.5</v>
      </c>
      <c r="BN102">
        <v>85.75</v>
      </c>
      <c r="BO102">
        <v>82.75</v>
      </c>
      <c r="DL102">
        <v>19</v>
      </c>
      <c r="DM102">
        <v>20</v>
      </c>
    </row>
    <row r="103" spans="1:118" hidden="1" x14ac:dyDescent="0.25">
      <c r="A103" t="s">
        <v>62</v>
      </c>
      <c r="B103" t="s">
        <v>29</v>
      </c>
      <c r="C103" t="s">
        <v>29</v>
      </c>
      <c r="D103" t="s">
        <v>61</v>
      </c>
      <c r="E103" t="s">
        <v>61</v>
      </c>
      <c r="F103" t="s">
        <v>61</v>
      </c>
      <c r="G103" t="s">
        <v>61</v>
      </c>
      <c r="H103" t="s">
        <v>61</v>
      </c>
      <c r="I103" t="s">
        <v>185</v>
      </c>
      <c r="J103" s="22">
        <v>43670</v>
      </c>
      <c r="K103" s="28">
        <v>19</v>
      </c>
      <c r="L103" s="28">
        <v>20</v>
      </c>
      <c r="M103">
        <v>1</v>
      </c>
      <c r="N103">
        <v>1</v>
      </c>
      <c r="O103">
        <v>0</v>
      </c>
      <c r="P103">
        <v>1</v>
      </c>
      <c r="Q103">
        <v>1</v>
      </c>
      <c r="R103">
        <v>1</v>
      </c>
      <c r="S103" s="28">
        <v>1</v>
      </c>
      <c r="AR103">
        <v>69</v>
      </c>
      <c r="AS103">
        <v>66.5</v>
      </c>
      <c r="AT103">
        <v>64</v>
      </c>
      <c r="AU103">
        <v>63</v>
      </c>
      <c r="AV103">
        <v>61</v>
      </c>
      <c r="AW103">
        <v>60.5</v>
      </c>
      <c r="AX103">
        <v>60</v>
      </c>
      <c r="AY103">
        <v>66.5</v>
      </c>
      <c r="AZ103">
        <v>72.5</v>
      </c>
      <c r="BA103">
        <v>75.5</v>
      </c>
      <c r="BB103">
        <v>81.5</v>
      </c>
      <c r="BC103">
        <v>88</v>
      </c>
      <c r="BD103">
        <v>95.5</v>
      </c>
      <c r="BE103">
        <v>101</v>
      </c>
      <c r="BF103">
        <v>105</v>
      </c>
      <c r="BG103">
        <v>105.5</v>
      </c>
      <c r="BH103">
        <v>102</v>
      </c>
      <c r="BI103">
        <v>97</v>
      </c>
      <c r="BJ103">
        <v>94</v>
      </c>
      <c r="BK103">
        <v>91.5</v>
      </c>
      <c r="BL103">
        <v>84.5</v>
      </c>
      <c r="BM103">
        <v>81</v>
      </c>
      <c r="BN103">
        <v>77</v>
      </c>
      <c r="BO103">
        <v>74</v>
      </c>
      <c r="DL103">
        <v>19</v>
      </c>
      <c r="DM103">
        <v>20</v>
      </c>
    </row>
    <row r="104" spans="1:118" hidden="1" x14ac:dyDescent="0.25">
      <c r="A104" t="s">
        <v>62</v>
      </c>
      <c r="B104" t="s">
        <v>61</v>
      </c>
      <c r="C104" t="s">
        <v>61</v>
      </c>
      <c r="D104" t="s">
        <v>61</v>
      </c>
      <c r="E104" t="s">
        <v>61</v>
      </c>
      <c r="F104" t="s">
        <v>61</v>
      </c>
      <c r="G104" t="s">
        <v>61</v>
      </c>
      <c r="H104" t="s">
        <v>61</v>
      </c>
      <c r="I104" t="s">
        <v>185</v>
      </c>
      <c r="J104" s="22">
        <v>43670</v>
      </c>
      <c r="K104" s="28">
        <v>19</v>
      </c>
      <c r="L104" s="28">
        <v>20</v>
      </c>
      <c r="M104">
        <v>11</v>
      </c>
      <c r="N104">
        <v>11</v>
      </c>
      <c r="O104">
        <v>0</v>
      </c>
      <c r="P104">
        <v>0</v>
      </c>
      <c r="Q104">
        <v>1</v>
      </c>
      <c r="R104">
        <v>1</v>
      </c>
      <c r="S104" s="28">
        <v>1</v>
      </c>
      <c r="AR104">
        <v>71.818179999999998</v>
      </c>
      <c r="AS104">
        <v>68.681820000000002</v>
      </c>
      <c r="AT104">
        <v>66.909090000000006</v>
      </c>
      <c r="AU104">
        <v>65.727270000000004</v>
      </c>
      <c r="AV104">
        <v>65.454539999999994</v>
      </c>
      <c r="AW104">
        <v>64.818179999999998</v>
      </c>
      <c r="AX104">
        <v>64.136359999999996</v>
      </c>
      <c r="AY104">
        <v>65.727270000000004</v>
      </c>
      <c r="AZ104">
        <v>69.636359999999996</v>
      </c>
      <c r="BA104">
        <v>74.454539999999994</v>
      </c>
      <c r="BB104">
        <v>80.227270000000004</v>
      </c>
      <c r="BC104">
        <v>84.090909999999994</v>
      </c>
      <c r="BD104">
        <v>86.318179999999998</v>
      </c>
      <c r="BE104">
        <v>90.227270000000004</v>
      </c>
      <c r="BF104">
        <v>92.909090000000006</v>
      </c>
      <c r="BG104">
        <v>93.590909999999994</v>
      </c>
      <c r="BH104">
        <v>92.954539999999994</v>
      </c>
      <c r="BI104">
        <v>92.590909999999994</v>
      </c>
      <c r="BJ104">
        <v>91.681820000000002</v>
      </c>
      <c r="BK104">
        <v>89.318179999999998</v>
      </c>
      <c r="BL104">
        <v>85.363640000000004</v>
      </c>
      <c r="BM104">
        <v>80.954539999999994</v>
      </c>
      <c r="BN104">
        <v>78.181820000000002</v>
      </c>
      <c r="BO104">
        <v>75.681820000000002</v>
      </c>
      <c r="DL104">
        <v>19</v>
      </c>
      <c r="DM104">
        <v>20</v>
      </c>
      <c r="DN104">
        <v>1</v>
      </c>
    </row>
    <row r="105" spans="1:118" hidden="1" x14ac:dyDescent="0.25">
      <c r="A105" t="s">
        <v>62</v>
      </c>
      <c r="B105" t="s">
        <v>186</v>
      </c>
      <c r="C105" t="s">
        <v>61</v>
      </c>
      <c r="D105" t="s">
        <v>61</v>
      </c>
      <c r="E105" t="s">
        <v>186</v>
      </c>
      <c r="F105" t="s">
        <v>61</v>
      </c>
      <c r="G105" t="s">
        <v>61</v>
      </c>
      <c r="H105" t="s">
        <v>61</v>
      </c>
      <c r="I105" t="s">
        <v>185</v>
      </c>
      <c r="J105" s="22">
        <v>43670</v>
      </c>
      <c r="K105" s="28">
        <v>19</v>
      </c>
      <c r="L105" s="28">
        <v>20</v>
      </c>
      <c r="M105">
        <v>3</v>
      </c>
      <c r="N105">
        <v>3</v>
      </c>
      <c r="O105">
        <v>0</v>
      </c>
      <c r="P105">
        <v>0</v>
      </c>
      <c r="Q105">
        <v>1</v>
      </c>
      <c r="R105">
        <v>1</v>
      </c>
      <c r="S105" s="28">
        <v>1</v>
      </c>
      <c r="AR105">
        <v>71.166659999999993</v>
      </c>
      <c r="AS105">
        <v>68.666659999999993</v>
      </c>
      <c r="AT105">
        <v>65.666659999999993</v>
      </c>
      <c r="AU105">
        <v>63.833329999999997</v>
      </c>
      <c r="AV105">
        <v>63.333329999999997</v>
      </c>
      <c r="AW105">
        <v>62.5</v>
      </c>
      <c r="AX105">
        <v>61.666670000000003</v>
      </c>
      <c r="AY105">
        <v>63.333329999999997</v>
      </c>
      <c r="AZ105">
        <v>68.833340000000007</v>
      </c>
      <c r="BA105">
        <v>74.333340000000007</v>
      </c>
      <c r="BB105">
        <v>80.5</v>
      </c>
      <c r="BC105">
        <v>84.5</v>
      </c>
      <c r="BD105">
        <v>86</v>
      </c>
      <c r="BE105">
        <v>89.333340000000007</v>
      </c>
      <c r="BF105">
        <v>91.666659999999993</v>
      </c>
      <c r="BG105">
        <v>92.166659999999993</v>
      </c>
      <c r="BH105">
        <v>91.666659999999993</v>
      </c>
      <c r="BI105">
        <v>91.666659999999993</v>
      </c>
      <c r="BJ105">
        <v>90.333340000000007</v>
      </c>
      <c r="BK105">
        <v>86.666659999999993</v>
      </c>
      <c r="BL105">
        <v>81.666659999999993</v>
      </c>
      <c r="BM105">
        <v>77.833340000000007</v>
      </c>
      <c r="BN105">
        <v>75.5</v>
      </c>
      <c r="BO105">
        <v>73.5</v>
      </c>
      <c r="DL105">
        <v>19</v>
      </c>
      <c r="DM105">
        <v>20</v>
      </c>
      <c r="DN105">
        <v>1</v>
      </c>
    </row>
    <row r="106" spans="1:118" hidden="1" x14ac:dyDescent="0.25">
      <c r="A106" t="s">
        <v>62</v>
      </c>
      <c r="B106" t="s">
        <v>104</v>
      </c>
      <c r="C106" t="s">
        <v>104</v>
      </c>
      <c r="D106" t="s">
        <v>61</v>
      </c>
      <c r="E106" t="s">
        <v>61</v>
      </c>
      <c r="F106" t="s">
        <v>61</v>
      </c>
      <c r="G106" t="s">
        <v>61</v>
      </c>
      <c r="H106" t="s">
        <v>61</v>
      </c>
      <c r="I106" t="s">
        <v>185</v>
      </c>
      <c r="J106" s="22">
        <v>43670</v>
      </c>
      <c r="K106" s="28">
        <v>19</v>
      </c>
      <c r="L106" s="28">
        <v>20</v>
      </c>
      <c r="M106">
        <v>1</v>
      </c>
      <c r="N106">
        <v>1</v>
      </c>
      <c r="O106">
        <v>0</v>
      </c>
      <c r="P106">
        <v>1</v>
      </c>
      <c r="Q106">
        <v>1</v>
      </c>
      <c r="R106">
        <v>1</v>
      </c>
      <c r="S106" s="28">
        <v>1</v>
      </c>
      <c r="AR106">
        <v>78</v>
      </c>
      <c r="AS106">
        <v>72.5</v>
      </c>
      <c r="AT106">
        <v>72</v>
      </c>
      <c r="AU106">
        <v>71</v>
      </c>
      <c r="AV106">
        <v>71</v>
      </c>
      <c r="AW106">
        <v>70</v>
      </c>
      <c r="AX106">
        <v>70</v>
      </c>
      <c r="AY106">
        <v>70</v>
      </c>
      <c r="AZ106">
        <v>71.5</v>
      </c>
      <c r="BA106">
        <v>75.5</v>
      </c>
      <c r="BB106">
        <v>80</v>
      </c>
      <c r="BC106">
        <v>83</v>
      </c>
      <c r="BD106">
        <v>87</v>
      </c>
      <c r="BE106">
        <v>92</v>
      </c>
      <c r="BF106">
        <v>95</v>
      </c>
      <c r="BG106">
        <v>97.5</v>
      </c>
      <c r="BH106">
        <v>99.5</v>
      </c>
      <c r="BI106">
        <v>100</v>
      </c>
      <c r="BJ106">
        <v>101</v>
      </c>
      <c r="BK106">
        <v>100.5</v>
      </c>
      <c r="BL106">
        <v>97.5</v>
      </c>
      <c r="BM106">
        <v>91.5</v>
      </c>
      <c r="BN106">
        <v>87.5</v>
      </c>
      <c r="BO106">
        <v>84</v>
      </c>
      <c r="DL106">
        <v>19</v>
      </c>
      <c r="DM106">
        <v>20</v>
      </c>
      <c r="DN106">
        <v>1</v>
      </c>
    </row>
    <row r="107" spans="1:118" hidden="1" x14ac:dyDescent="0.25">
      <c r="A107" t="s">
        <v>62</v>
      </c>
      <c r="B107" t="s">
        <v>202</v>
      </c>
      <c r="C107" t="s">
        <v>61</v>
      </c>
      <c r="D107" t="s">
        <v>61</v>
      </c>
      <c r="E107" t="s">
        <v>61</v>
      </c>
      <c r="F107" t="s">
        <v>97</v>
      </c>
      <c r="G107" t="s">
        <v>61</v>
      </c>
      <c r="H107" t="s">
        <v>61</v>
      </c>
      <c r="I107" t="s">
        <v>185</v>
      </c>
      <c r="J107" s="22">
        <v>43670</v>
      </c>
      <c r="K107" s="28">
        <v>19</v>
      </c>
      <c r="L107" s="28">
        <v>20</v>
      </c>
      <c r="M107">
        <v>11</v>
      </c>
      <c r="N107">
        <v>11</v>
      </c>
      <c r="O107">
        <v>0</v>
      </c>
      <c r="P107">
        <v>0</v>
      </c>
      <c r="Q107">
        <v>1</v>
      </c>
      <c r="R107">
        <v>1</v>
      </c>
      <c r="S107" s="28">
        <v>1</v>
      </c>
      <c r="AR107">
        <v>71.818179999999998</v>
      </c>
      <c r="AS107">
        <v>68.681820000000002</v>
      </c>
      <c r="AT107">
        <v>66.909090000000006</v>
      </c>
      <c r="AU107">
        <v>65.727270000000004</v>
      </c>
      <c r="AV107">
        <v>65.454539999999994</v>
      </c>
      <c r="AW107">
        <v>64.818179999999998</v>
      </c>
      <c r="AX107">
        <v>64.136359999999996</v>
      </c>
      <c r="AY107">
        <v>65.727270000000004</v>
      </c>
      <c r="AZ107">
        <v>69.636359999999996</v>
      </c>
      <c r="BA107">
        <v>74.454539999999994</v>
      </c>
      <c r="BB107">
        <v>80.227270000000004</v>
      </c>
      <c r="BC107">
        <v>84.090909999999994</v>
      </c>
      <c r="BD107">
        <v>86.318179999999998</v>
      </c>
      <c r="BE107">
        <v>90.227270000000004</v>
      </c>
      <c r="BF107">
        <v>92.909090000000006</v>
      </c>
      <c r="BG107">
        <v>93.590909999999994</v>
      </c>
      <c r="BH107">
        <v>92.954539999999994</v>
      </c>
      <c r="BI107">
        <v>92.590909999999994</v>
      </c>
      <c r="BJ107">
        <v>91.681820000000002</v>
      </c>
      <c r="BK107">
        <v>89.318179999999998</v>
      </c>
      <c r="BL107">
        <v>85.363640000000004</v>
      </c>
      <c r="BM107">
        <v>80.954539999999994</v>
      </c>
      <c r="BN107">
        <v>78.181820000000002</v>
      </c>
      <c r="BO107">
        <v>75.681820000000002</v>
      </c>
      <c r="DL107">
        <v>19</v>
      </c>
      <c r="DM107">
        <v>20</v>
      </c>
    </row>
    <row r="108" spans="1:118" hidden="1" x14ac:dyDescent="0.25">
      <c r="A108" t="s">
        <v>62</v>
      </c>
      <c r="B108" t="s">
        <v>35</v>
      </c>
      <c r="C108" t="s">
        <v>61</v>
      </c>
      <c r="D108" t="s">
        <v>61</v>
      </c>
      <c r="E108" t="s">
        <v>35</v>
      </c>
      <c r="F108" t="s">
        <v>61</v>
      </c>
      <c r="G108" t="s">
        <v>61</v>
      </c>
      <c r="H108" t="s">
        <v>61</v>
      </c>
      <c r="I108" t="s">
        <v>185</v>
      </c>
      <c r="J108" s="22">
        <v>43670</v>
      </c>
      <c r="K108" s="28">
        <v>19</v>
      </c>
      <c r="L108" s="28">
        <v>20</v>
      </c>
      <c r="M108">
        <v>4</v>
      </c>
      <c r="N108">
        <v>4</v>
      </c>
      <c r="O108">
        <v>0</v>
      </c>
      <c r="P108">
        <v>0</v>
      </c>
      <c r="Q108">
        <v>1</v>
      </c>
      <c r="R108">
        <v>1</v>
      </c>
      <c r="S108" s="28">
        <v>1</v>
      </c>
      <c r="AR108">
        <v>71.75</v>
      </c>
      <c r="AS108">
        <v>69.25</v>
      </c>
      <c r="AT108">
        <v>67.75</v>
      </c>
      <c r="AU108">
        <v>67.25</v>
      </c>
      <c r="AV108">
        <v>66.875</v>
      </c>
      <c r="AW108">
        <v>66.5</v>
      </c>
      <c r="AX108">
        <v>65.625</v>
      </c>
      <c r="AY108">
        <v>67.875</v>
      </c>
      <c r="AZ108">
        <v>71.25</v>
      </c>
      <c r="BA108">
        <v>75.375</v>
      </c>
      <c r="BB108">
        <v>80.75</v>
      </c>
      <c r="BC108">
        <v>84.75</v>
      </c>
      <c r="BD108">
        <v>87.5</v>
      </c>
      <c r="BE108">
        <v>91.625</v>
      </c>
      <c r="BF108">
        <v>94.375</v>
      </c>
      <c r="BG108">
        <v>94.75</v>
      </c>
      <c r="BH108">
        <v>93</v>
      </c>
      <c r="BI108">
        <v>91.875</v>
      </c>
      <c r="BJ108">
        <v>90.75</v>
      </c>
      <c r="BK108">
        <v>89.125</v>
      </c>
      <c r="BL108">
        <v>85.375</v>
      </c>
      <c r="BM108">
        <v>81.125</v>
      </c>
      <c r="BN108">
        <v>78.5</v>
      </c>
      <c r="BO108">
        <v>75.75</v>
      </c>
      <c r="DL108">
        <v>19</v>
      </c>
      <c r="DM108">
        <v>20</v>
      </c>
      <c r="DN108">
        <v>1</v>
      </c>
    </row>
    <row r="109" spans="1:118" hidden="1" x14ac:dyDescent="0.25">
      <c r="A109" t="s">
        <v>62</v>
      </c>
      <c r="B109" t="s">
        <v>32</v>
      </c>
      <c r="C109" t="s">
        <v>32</v>
      </c>
      <c r="D109" t="s">
        <v>61</v>
      </c>
      <c r="E109" t="s">
        <v>61</v>
      </c>
      <c r="F109" t="s">
        <v>61</v>
      </c>
      <c r="G109" t="s">
        <v>61</v>
      </c>
      <c r="H109" t="s">
        <v>61</v>
      </c>
      <c r="I109" t="s">
        <v>185</v>
      </c>
      <c r="J109" s="22">
        <v>43670</v>
      </c>
      <c r="K109" s="28">
        <v>19</v>
      </c>
      <c r="L109" s="28">
        <v>20</v>
      </c>
      <c r="M109">
        <v>1</v>
      </c>
      <c r="N109">
        <v>1</v>
      </c>
      <c r="O109">
        <v>0</v>
      </c>
      <c r="P109">
        <v>1</v>
      </c>
      <c r="Q109">
        <v>1</v>
      </c>
      <c r="R109">
        <v>1</v>
      </c>
      <c r="S109" s="28">
        <v>1</v>
      </c>
      <c r="AR109">
        <v>80</v>
      </c>
      <c r="AS109">
        <v>78.5</v>
      </c>
      <c r="AT109">
        <v>73</v>
      </c>
      <c r="AU109">
        <v>71</v>
      </c>
      <c r="AV109">
        <v>69.5</v>
      </c>
      <c r="AW109">
        <v>68</v>
      </c>
      <c r="AX109">
        <v>67</v>
      </c>
      <c r="AY109">
        <v>68.5</v>
      </c>
      <c r="AZ109">
        <v>75</v>
      </c>
      <c r="BA109">
        <v>79.5</v>
      </c>
      <c r="BB109">
        <v>83.5</v>
      </c>
      <c r="BC109">
        <v>87</v>
      </c>
      <c r="BD109">
        <v>90.5</v>
      </c>
      <c r="BE109">
        <v>94</v>
      </c>
      <c r="BF109">
        <v>95.5</v>
      </c>
      <c r="BG109">
        <v>97.5</v>
      </c>
      <c r="BH109">
        <v>98.5</v>
      </c>
      <c r="BI109">
        <v>99</v>
      </c>
      <c r="BJ109">
        <v>98.5</v>
      </c>
      <c r="BK109">
        <v>95</v>
      </c>
      <c r="BL109">
        <v>87.5</v>
      </c>
      <c r="BM109">
        <v>84</v>
      </c>
      <c r="BN109">
        <v>82</v>
      </c>
      <c r="BO109">
        <v>79.5</v>
      </c>
      <c r="DL109">
        <v>19</v>
      </c>
      <c r="DM109">
        <v>20</v>
      </c>
    </row>
    <row r="110" spans="1:118" hidden="1" x14ac:dyDescent="0.25">
      <c r="A110" t="s">
        <v>62</v>
      </c>
      <c r="B110" t="s">
        <v>36</v>
      </c>
      <c r="C110" t="s">
        <v>36</v>
      </c>
      <c r="D110" t="s">
        <v>61</v>
      </c>
      <c r="E110" t="s">
        <v>61</v>
      </c>
      <c r="F110" t="s">
        <v>61</v>
      </c>
      <c r="G110" t="s">
        <v>61</v>
      </c>
      <c r="H110" t="s">
        <v>61</v>
      </c>
      <c r="I110" t="s">
        <v>185</v>
      </c>
      <c r="J110" s="22">
        <v>43670</v>
      </c>
      <c r="K110" s="28">
        <v>19</v>
      </c>
      <c r="L110" s="28">
        <v>20</v>
      </c>
      <c r="M110">
        <v>4</v>
      </c>
      <c r="N110">
        <v>4</v>
      </c>
      <c r="O110">
        <v>0</v>
      </c>
      <c r="P110">
        <v>0</v>
      </c>
      <c r="Q110">
        <v>1</v>
      </c>
      <c r="R110">
        <v>1</v>
      </c>
      <c r="S110" s="28">
        <v>1</v>
      </c>
      <c r="AR110">
        <v>62.875</v>
      </c>
      <c r="AS110">
        <v>60.625</v>
      </c>
      <c r="AT110">
        <v>59</v>
      </c>
      <c r="AU110">
        <v>58.125</v>
      </c>
      <c r="AV110">
        <v>58.375</v>
      </c>
      <c r="AW110">
        <v>58.125</v>
      </c>
      <c r="AX110">
        <v>57.25</v>
      </c>
      <c r="AY110">
        <v>59.375</v>
      </c>
      <c r="AZ110">
        <v>64.625</v>
      </c>
      <c r="BA110">
        <v>70.875</v>
      </c>
      <c r="BB110">
        <v>78.75</v>
      </c>
      <c r="BC110">
        <v>82.625</v>
      </c>
      <c r="BD110">
        <v>81.125</v>
      </c>
      <c r="BE110">
        <v>84.25</v>
      </c>
      <c r="BF110">
        <v>86.625</v>
      </c>
      <c r="BG110">
        <v>85</v>
      </c>
      <c r="BH110">
        <v>81.625</v>
      </c>
      <c r="BI110">
        <v>81.25</v>
      </c>
      <c r="BJ110">
        <v>79.625</v>
      </c>
      <c r="BK110">
        <v>75.75</v>
      </c>
      <c r="BL110">
        <v>71.875</v>
      </c>
      <c r="BM110">
        <v>68.125</v>
      </c>
      <c r="BN110">
        <v>66.625</v>
      </c>
      <c r="BO110">
        <v>65.25</v>
      </c>
      <c r="DL110">
        <v>19</v>
      </c>
      <c r="DM110">
        <v>20</v>
      </c>
      <c r="DN110">
        <v>1</v>
      </c>
    </row>
    <row r="111" spans="1:118" hidden="1" x14ac:dyDescent="0.25">
      <c r="A111" t="s">
        <v>62</v>
      </c>
      <c r="B111" t="s">
        <v>189</v>
      </c>
      <c r="C111" t="s">
        <v>189</v>
      </c>
      <c r="D111" t="s">
        <v>61</v>
      </c>
      <c r="E111" t="s">
        <v>61</v>
      </c>
      <c r="F111" t="s">
        <v>61</v>
      </c>
      <c r="G111" t="s">
        <v>61</v>
      </c>
      <c r="H111" t="s">
        <v>61</v>
      </c>
      <c r="I111" t="s">
        <v>185</v>
      </c>
      <c r="J111" s="22">
        <v>43670</v>
      </c>
      <c r="K111" s="28">
        <v>19</v>
      </c>
      <c r="L111" s="28">
        <v>20</v>
      </c>
      <c r="M111">
        <v>1</v>
      </c>
      <c r="N111">
        <v>1</v>
      </c>
      <c r="O111">
        <v>0</v>
      </c>
      <c r="P111">
        <v>1</v>
      </c>
      <c r="Q111">
        <v>1</v>
      </c>
      <c r="R111">
        <v>1</v>
      </c>
      <c r="S111" s="28">
        <v>1</v>
      </c>
      <c r="AR111">
        <v>79.5</v>
      </c>
      <c r="AS111">
        <v>76.5</v>
      </c>
      <c r="AT111">
        <v>75.5</v>
      </c>
      <c r="AU111">
        <v>75</v>
      </c>
      <c r="AV111">
        <v>75</v>
      </c>
      <c r="AW111">
        <v>74.5</v>
      </c>
      <c r="AX111">
        <v>73.5</v>
      </c>
      <c r="AY111">
        <v>73.5</v>
      </c>
      <c r="AZ111">
        <v>74.5</v>
      </c>
      <c r="BA111">
        <v>78</v>
      </c>
      <c r="BB111">
        <v>81.5</v>
      </c>
      <c r="BC111">
        <v>84.5</v>
      </c>
      <c r="BD111">
        <v>88</v>
      </c>
      <c r="BE111">
        <v>92</v>
      </c>
      <c r="BF111">
        <v>94.5</v>
      </c>
      <c r="BG111">
        <v>96.5</v>
      </c>
      <c r="BH111">
        <v>97.5</v>
      </c>
      <c r="BI111">
        <v>98</v>
      </c>
      <c r="BJ111">
        <v>98</v>
      </c>
      <c r="BK111">
        <v>98</v>
      </c>
      <c r="BL111">
        <v>96</v>
      </c>
      <c r="BM111">
        <v>91</v>
      </c>
      <c r="BN111">
        <v>88</v>
      </c>
      <c r="BO111">
        <v>84.5</v>
      </c>
      <c r="DL111">
        <v>19</v>
      </c>
      <c r="DM111">
        <v>20</v>
      </c>
    </row>
    <row r="112" spans="1:118" hidden="1" x14ac:dyDescent="0.25">
      <c r="A112" t="s">
        <v>62</v>
      </c>
      <c r="B112" t="s">
        <v>108</v>
      </c>
      <c r="C112" t="s">
        <v>61</v>
      </c>
      <c r="D112" t="s">
        <v>108</v>
      </c>
      <c r="E112" t="s">
        <v>61</v>
      </c>
      <c r="F112" t="s">
        <v>61</v>
      </c>
      <c r="G112" t="s">
        <v>61</v>
      </c>
      <c r="H112" t="s">
        <v>61</v>
      </c>
      <c r="I112" t="s">
        <v>185</v>
      </c>
      <c r="J112" s="22">
        <v>43670</v>
      </c>
      <c r="K112" s="28">
        <v>19</v>
      </c>
      <c r="L112" s="28">
        <v>20</v>
      </c>
      <c r="M112">
        <v>11</v>
      </c>
      <c r="N112">
        <v>11</v>
      </c>
      <c r="O112">
        <v>0</v>
      </c>
      <c r="P112">
        <v>0</v>
      </c>
      <c r="Q112">
        <v>1</v>
      </c>
      <c r="R112">
        <v>1</v>
      </c>
      <c r="S112" s="28">
        <v>1</v>
      </c>
      <c r="AR112">
        <v>71.818179999999998</v>
      </c>
      <c r="AS112">
        <v>68.681820000000002</v>
      </c>
      <c r="AT112">
        <v>66.909090000000006</v>
      </c>
      <c r="AU112">
        <v>65.727270000000004</v>
      </c>
      <c r="AV112">
        <v>65.454539999999994</v>
      </c>
      <c r="AW112">
        <v>64.818179999999998</v>
      </c>
      <c r="AX112">
        <v>64.136359999999996</v>
      </c>
      <c r="AY112">
        <v>65.727270000000004</v>
      </c>
      <c r="AZ112">
        <v>69.636359999999996</v>
      </c>
      <c r="BA112">
        <v>74.454539999999994</v>
      </c>
      <c r="BB112">
        <v>80.227270000000004</v>
      </c>
      <c r="BC112">
        <v>84.090909999999994</v>
      </c>
      <c r="BD112">
        <v>86.318179999999998</v>
      </c>
      <c r="BE112">
        <v>90.227270000000004</v>
      </c>
      <c r="BF112">
        <v>92.909090000000006</v>
      </c>
      <c r="BG112">
        <v>93.590909999999994</v>
      </c>
      <c r="BH112">
        <v>92.954539999999994</v>
      </c>
      <c r="BI112">
        <v>92.590909999999994</v>
      </c>
      <c r="BJ112">
        <v>91.681820000000002</v>
      </c>
      <c r="BK112">
        <v>89.318179999999998</v>
      </c>
      <c r="BL112">
        <v>85.363640000000004</v>
      </c>
      <c r="BM112">
        <v>80.954539999999994</v>
      </c>
      <c r="BN112">
        <v>78.181820000000002</v>
      </c>
      <c r="BO112">
        <v>75.681820000000002</v>
      </c>
      <c r="DL112">
        <v>19</v>
      </c>
      <c r="DM112">
        <v>20</v>
      </c>
      <c r="DN112">
        <v>1</v>
      </c>
    </row>
    <row r="113" spans="1:117" hidden="1" x14ac:dyDescent="0.25">
      <c r="A113" t="s">
        <v>62</v>
      </c>
      <c r="B113" t="s">
        <v>101</v>
      </c>
      <c r="C113" t="s">
        <v>61</v>
      </c>
      <c r="D113" t="s">
        <v>61</v>
      </c>
      <c r="E113" t="s">
        <v>61</v>
      </c>
      <c r="F113" t="s">
        <v>61</v>
      </c>
      <c r="G113" t="s">
        <v>61</v>
      </c>
      <c r="H113" t="s">
        <v>101</v>
      </c>
      <c r="I113" t="s">
        <v>185</v>
      </c>
      <c r="J113" s="22">
        <v>43670</v>
      </c>
      <c r="K113" s="28">
        <v>19</v>
      </c>
      <c r="L113" s="28">
        <v>20</v>
      </c>
      <c r="M113">
        <v>11</v>
      </c>
      <c r="N113">
        <v>11</v>
      </c>
      <c r="O113">
        <v>0</v>
      </c>
      <c r="P113">
        <v>0</v>
      </c>
      <c r="Q113">
        <v>1</v>
      </c>
      <c r="R113">
        <v>1</v>
      </c>
      <c r="S113" s="28">
        <v>1</v>
      </c>
      <c r="AR113">
        <v>71.818179999999998</v>
      </c>
      <c r="AS113">
        <v>68.681820000000002</v>
      </c>
      <c r="AT113">
        <v>66.909090000000006</v>
      </c>
      <c r="AU113">
        <v>65.727270000000004</v>
      </c>
      <c r="AV113">
        <v>65.454539999999994</v>
      </c>
      <c r="AW113">
        <v>64.818179999999998</v>
      </c>
      <c r="AX113">
        <v>64.136359999999996</v>
      </c>
      <c r="AY113">
        <v>65.727270000000004</v>
      </c>
      <c r="AZ113">
        <v>69.636359999999996</v>
      </c>
      <c r="BA113">
        <v>74.454539999999994</v>
      </c>
      <c r="BB113">
        <v>80.227270000000004</v>
      </c>
      <c r="BC113">
        <v>84.090909999999994</v>
      </c>
      <c r="BD113">
        <v>86.318179999999998</v>
      </c>
      <c r="BE113">
        <v>90.227270000000004</v>
      </c>
      <c r="BF113">
        <v>92.909090000000006</v>
      </c>
      <c r="BG113">
        <v>93.590909999999994</v>
      </c>
      <c r="BH113">
        <v>92.954539999999994</v>
      </c>
      <c r="BI113">
        <v>92.590909999999994</v>
      </c>
      <c r="BJ113">
        <v>91.681820000000002</v>
      </c>
      <c r="BK113">
        <v>89.318179999999998</v>
      </c>
      <c r="BL113">
        <v>85.363640000000004</v>
      </c>
      <c r="BM113">
        <v>80.954539999999994</v>
      </c>
      <c r="BN113">
        <v>78.181820000000002</v>
      </c>
      <c r="BO113">
        <v>75.681820000000002</v>
      </c>
      <c r="DL113">
        <v>19</v>
      </c>
      <c r="DM113">
        <v>20</v>
      </c>
    </row>
    <row r="114" spans="1:117" hidden="1" x14ac:dyDescent="0.25">
      <c r="A114" t="s">
        <v>62</v>
      </c>
      <c r="B114" t="s">
        <v>188</v>
      </c>
      <c r="C114" t="s">
        <v>61</v>
      </c>
      <c r="D114" t="s">
        <v>188</v>
      </c>
      <c r="E114" t="s">
        <v>61</v>
      </c>
      <c r="F114" t="s">
        <v>61</v>
      </c>
      <c r="G114" t="s">
        <v>61</v>
      </c>
      <c r="H114" t="s">
        <v>61</v>
      </c>
      <c r="I114" t="s">
        <v>184</v>
      </c>
      <c r="J114" s="22">
        <v>43670</v>
      </c>
      <c r="K114" s="28">
        <v>19</v>
      </c>
      <c r="L114" s="28">
        <v>19</v>
      </c>
      <c r="M114">
        <v>1</v>
      </c>
      <c r="N114">
        <v>1</v>
      </c>
      <c r="O114">
        <v>0</v>
      </c>
      <c r="P114">
        <v>1</v>
      </c>
      <c r="Q114">
        <v>1</v>
      </c>
      <c r="R114">
        <v>1</v>
      </c>
      <c r="S114" s="28">
        <v>1</v>
      </c>
      <c r="AR114">
        <v>65</v>
      </c>
      <c r="AS114">
        <v>62</v>
      </c>
      <c r="AT114">
        <v>60.5</v>
      </c>
      <c r="AU114">
        <v>59</v>
      </c>
      <c r="AV114">
        <v>59</v>
      </c>
      <c r="AW114">
        <v>58</v>
      </c>
      <c r="AX114">
        <v>58</v>
      </c>
      <c r="AY114">
        <v>62.5</v>
      </c>
      <c r="AZ114">
        <v>66.5</v>
      </c>
      <c r="BA114">
        <v>69.5</v>
      </c>
      <c r="BB114">
        <v>73</v>
      </c>
      <c r="BC114">
        <v>77</v>
      </c>
      <c r="BD114">
        <v>82</v>
      </c>
      <c r="BE114">
        <v>86</v>
      </c>
      <c r="BF114">
        <v>87</v>
      </c>
      <c r="BG114">
        <v>87.5</v>
      </c>
      <c r="BH114">
        <v>88</v>
      </c>
      <c r="BI114">
        <v>89.5</v>
      </c>
      <c r="BJ114">
        <v>88</v>
      </c>
      <c r="BK114">
        <v>83.5</v>
      </c>
      <c r="BL114">
        <v>78.5</v>
      </c>
      <c r="BM114">
        <v>77</v>
      </c>
      <c r="BN114">
        <v>71.5</v>
      </c>
      <c r="BO114">
        <v>68.5</v>
      </c>
      <c r="DL114">
        <v>19</v>
      </c>
      <c r="DM114">
        <v>19</v>
      </c>
    </row>
    <row r="115" spans="1:117" hidden="1" x14ac:dyDescent="0.25">
      <c r="A115" t="s">
        <v>62</v>
      </c>
      <c r="B115" t="s">
        <v>61</v>
      </c>
      <c r="C115" t="s">
        <v>61</v>
      </c>
      <c r="D115" t="s">
        <v>61</v>
      </c>
      <c r="E115" t="s">
        <v>61</v>
      </c>
      <c r="F115" t="s">
        <v>61</v>
      </c>
      <c r="G115" t="s">
        <v>61</v>
      </c>
      <c r="H115" t="s">
        <v>61</v>
      </c>
      <c r="I115" t="s">
        <v>184</v>
      </c>
      <c r="J115" s="22">
        <v>43670</v>
      </c>
      <c r="K115" s="28">
        <v>19</v>
      </c>
      <c r="L115" s="28">
        <v>19</v>
      </c>
      <c r="M115">
        <v>1</v>
      </c>
      <c r="N115">
        <v>1</v>
      </c>
      <c r="O115">
        <v>0</v>
      </c>
      <c r="P115">
        <v>1</v>
      </c>
      <c r="Q115">
        <v>1</v>
      </c>
      <c r="R115">
        <v>1</v>
      </c>
      <c r="S115" s="28">
        <v>1</v>
      </c>
      <c r="AR115">
        <v>65</v>
      </c>
      <c r="AS115">
        <v>62</v>
      </c>
      <c r="AT115">
        <v>60.5</v>
      </c>
      <c r="AU115">
        <v>59</v>
      </c>
      <c r="AV115">
        <v>59</v>
      </c>
      <c r="AW115">
        <v>58</v>
      </c>
      <c r="AX115">
        <v>58</v>
      </c>
      <c r="AY115">
        <v>62.5</v>
      </c>
      <c r="AZ115">
        <v>66.5</v>
      </c>
      <c r="BA115">
        <v>69.5</v>
      </c>
      <c r="BB115">
        <v>73</v>
      </c>
      <c r="BC115">
        <v>77</v>
      </c>
      <c r="BD115">
        <v>82</v>
      </c>
      <c r="BE115">
        <v>86</v>
      </c>
      <c r="BF115">
        <v>87</v>
      </c>
      <c r="BG115">
        <v>87.5</v>
      </c>
      <c r="BH115">
        <v>88</v>
      </c>
      <c r="BI115">
        <v>89.5</v>
      </c>
      <c r="BJ115">
        <v>88</v>
      </c>
      <c r="BK115">
        <v>83.5</v>
      </c>
      <c r="BL115">
        <v>78.5</v>
      </c>
      <c r="BM115">
        <v>77</v>
      </c>
      <c r="BN115">
        <v>71.5</v>
      </c>
      <c r="BO115">
        <v>68.5</v>
      </c>
      <c r="DL115">
        <v>19</v>
      </c>
      <c r="DM115">
        <v>19</v>
      </c>
    </row>
    <row r="116" spans="1:117" hidden="1" x14ac:dyDescent="0.25">
      <c r="A116" t="s">
        <v>62</v>
      </c>
      <c r="B116" t="s">
        <v>202</v>
      </c>
      <c r="C116" t="s">
        <v>61</v>
      </c>
      <c r="D116" t="s">
        <v>61</v>
      </c>
      <c r="E116" t="s">
        <v>61</v>
      </c>
      <c r="F116" t="s">
        <v>97</v>
      </c>
      <c r="G116" t="s">
        <v>61</v>
      </c>
      <c r="H116" t="s">
        <v>61</v>
      </c>
      <c r="I116" t="s">
        <v>184</v>
      </c>
      <c r="J116" s="22">
        <v>43670</v>
      </c>
      <c r="K116" s="28">
        <v>19</v>
      </c>
      <c r="L116" s="28">
        <v>19</v>
      </c>
      <c r="M116">
        <v>1</v>
      </c>
      <c r="N116">
        <v>1</v>
      </c>
      <c r="O116">
        <v>0</v>
      </c>
      <c r="P116">
        <v>1</v>
      </c>
      <c r="Q116">
        <v>1</v>
      </c>
      <c r="R116">
        <v>1</v>
      </c>
      <c r="S116" s="28">
        <v>1</v>
      </c>
      <c r="AR116">
        <v>65</v>
      </c>
      <c r="AS116">
        <v>62</v>
      </c>
      <c r="AT116">
        <v>60.5</v>
      </c>
      <c r="AU116">
        <v>59</v>
      </c>
      <c r="AV116">
        <v>59</v>
      </c>
      <c r="AW116">
        <v>58</v>
      </c>
      <c r="AX116">
        <v>58</v>
      </c>
      <c r="AY116">
        <v>62.5</v>
      </c>
      <c r="AZ116">
        <v>66.5</v>
      </c>
      <c r="BA116">
        <v>69.5</v>
      </c>
      <c r="BB116">
        <v>73</v>
      </c>
      <c r="BC116">
        <v>77</v>
      </c>
      <c r="BD116">
        <v>82</v>
      </c>
      <c r="BE116">
        <v>86</v>
      </c>
      <c r="BF116">
        <v>87</v>
      </c>
      <c r="BG116">
        <v>87.5</v>
      </c>
      <c r="BH116">
        <v>88</v>
      </c>
      <c r="BI116">
        <v>89.5</v>
      </c>
      <c r="BJ116">
        <v>88</v>
      </c>
      <c r="BK116">
        <v>83.5</v>
      </c>
      <c r="BL116">
        <v>78.5</v>
      </c>
      <c r="BM116">
        <v>77</v>
      </c>
      <c r="BN116">
        <v>71.5</v>
      </c>
      <c r="BO116">
        <v>68.5</v>
      </c>
      <c r="DL116">
        <v>19</v>
      </c>
      <c r="DM116">
        <v>19</v>
      </c>
    </row>
    <row r="117" spans="1:117" hidden="1" x14ac:dyDescent="0.25">
      <c r="A117" t="s">
        <v>62</v>
      </c>
      <c r="B117" t="s">
        <v>36</v>
      </c>
      <c r="C117" t="s">
        <v>36</v>
      </c>
      <c r="D117" t="s">
        <v>61</v>
      </c>
      <c r="E117" t="s">
        <v>61</v>
      </c>
      <c r="F117" t="s">
        <v>61</v>
      </c>
      <c r="G117" t="s">
        <v>61</v>
      </c>
      <c r="H117" t="s">
        <v>61</v>
      </c>
      <c r="I117" t="s">
        <v>184</v>
      </c>
      <c r="J117" s="22">
        <v>43670</v>
      </c>
      <c r="K117" s="28">
        <v>19</v>
      </c>
      <c r="L117" s="28">
        <v>19</v>
      </c>
      <c r="M117">
        <v>1</v>
      </c>
      <c r="N117">
        <v>1</v>
      </c>
      <c r="O117">
        <v>0</v>
      </c>
      <c r="P117">
        <v>1</v>
      </c>
      <c r="Q117">
        <v>1</v>
      </c>
      <c r="R117">
        <v>1</v>
      </c>
      <c r="S117" s="28">
        <v>1</v>
      </c>
      <c r="AR117">
        <v>65</v>
      </c>
      <c r="AS117">
        <v>62</v>
      </c>
      <c r="AT117">
        <v>60.5</v>
      </c>
      <c r="AU117">
        <v>59</v>
      </c>
      <c r="AV117">
        <v>59</v>
      </c>
      <c r="AW117">
        <v>58</v>
      </c>
      <c r="AX117">
        <v>58</v>
      </c>
      <c r="AY117">
        <v>62.5</v>
      </c>
      <c r="AZ117">
        <v>66.5</v>
      </c>
      <c r="BA117">
        <v>69.5</v>
      </c>
      <c r="BB117">
        <v>73</v>
      </c>
      <c r="BC117">
        <v>77</v>
      </c>
      <c r="BD117">
        <v>82</v>
      </c>
      <c r="BE117">
        <v>86</v>
      </c>
      <c r="BF117">
        <v>87</v>
      </c>
      <c r="BG117">
        <v>87.5</v>
      </c>
      <c r="BH117">
        <v>88</v>
      </c>
      <c r="BI117">
        <v>89.5</v>
      </c>
      <c r="BJ117">
        <v>88</v>
      </c>
      <c r="BK117">
        <v>83.5</v>
      </c>
      <c r="BL117">
        <v>78.5</v>
      </c>
      <c r="BM117">
        <v>77</v>
      </c>
      <c r="BN117">
        <v>71.5</v>
      </c>
      <c r="BO117">
        <v>68.5</v>
      </c>
      <c r="DL117">
        <v>19</v>
      </c>
      <c r="DM117">
        <v>19</v>
      </c>
    </row>
    <row r="118" spans="1:117" hidden="1" x14ac:dyDescent="0.25">
      <c r="A118" t="s">
        <v>62</v>
      </c>
      <c r="B118" t="s">
        <v>31</v>
      </c>
      <c r="C118" t="s">
        <v>61</v>
      </c>
      <c r="D118" t="s">
        <v>61</v>
      </c>
      <c r="E118" t="s">
        <v>31</v>
      </c>
      <c r="F118" t="s">
        <v>61</v>
      </c>
      <c r="G118" t="s">
        <v>61</v>
      </c>
      <c r="H118" t="s">
        <v>61</v>
      </c>
      <c r="I118" t="s">
        <v>184</v>
      </c>
      <c r="J118" s="22">
        <v>43670</v>
      </c>
      <c r="K118" s="28">
        <v>19</v>
      </c>
      <c r="L118" s="28">
        <v>19</v>
      </c>
      <c r="M118">
        <v>1</v>
      </c>
      <c r="N118">
        <v>1</v>
      </c>
      <c r="O118">
        <v>0</v>
      </c>
      <c r="P118">
        <v>1</v>
      </c>
      <c r="Q118">
        <v>1</v>
      </c>
      <c r="R118">
        <v>1</v>
      </c>
      <c r="S118" s="28">
        <v>1</v>
      </c>
      <c r="AR118">
        <v>65</v>
      </c>
      <c r="AS118">
        <v>62</v>
      </c>
      <c r="AT118">
        <v>60.5</v>
      </c>
      <c r="AU118">
        <v>59</v>
      </c>
      <c r="AV118">
        <v>59</v>
      </c>
      <c r="AW118">
        <v>58</v>
      </c>
      <c r="AX118">
        <v>58</v>
      </c>
      <c r="AY118">
        <v>62.5</v>
      </c>
      <c r="AZ118">
        <v>66.5</v>
      </c>
      <c r="BA118">
        <v>69.5</v>
      </c>
      <c r="BB118">
        <v>73</v>
      </c>
      <c r="BC118">
        <v>77</v>
      </c>
      <c r="BD118">
        <v>82</v>
      </c>
      <c r="BE118">
        <v>86</v>
      </c>
      <c r="BF118">
        <v>87</v>
      </c>
      <c r="BG118">
        <v>87.5</v>
      </c>
      <c r="BH118">
        <v>88</v>
      </c>
      <c r="BI118">
        <v>89.5</v>
      </c>
      <c r="BJ118">
        <v>88</v>
      </c>
      <c r="BK118">
        <v>83.5</v>
      </c>
      <c r="BL118">
        <v>78.5</v>
      </c>
      <c r="BM118">
        <v>77</v>
      </c>
      <c r="BN118">
        <v>71.5</v>
      </c>
      <c r="BO118">
        <v>68.5</v>
      </c>
      <c r="DL118">
        <v>19</v>
      </c>
      <c r="DM118">
        <v>19</v>
      </c>
    </row>
    <row r="119" spans="1:117" hidden="1" x14ac:dyDescent="0.25">
      <c r="A119" t="s">
        <v>62</v>
      </c>
      <c r="B119" t="s">
        <v>102</v>
      </c>
      <c r="C119" t="s">
        <v>61</v>
      </c>
      <c r="D119" t="s">
        <v>61</v>
      </c>
      <c r="E119" t="s">
        <v>61</v>
      </c>
      <c r="F119" t="s">
        <v>61</v>
      </c>
      <c r="G119" t="s">
        <v>61</v>
      </c>
      <c r="H119" t="s">
        <v>102</v>
      </c>
      <c r="I119" t="s">
        <v>184</v>
      </c>
      <c r="J119" s="22">
        <v>43670</v>
      </c>
      <c r="K119" s="28">
        <v>19</v>
      </c>
      <c r="L119" s="28">
        <v>19</v>
      </c>
      <c r="M119">
        <v>1</v>
      </c>
      <c r="N119">
        <v>1</v>
      </c>
      <c r="O119">
        <v>0</v>
      </c>
      <c r="P119">
        <v>1</v>
      </c>
      <c r="Q119">
        <v>1</v>
      </c>
      <c r="R119">
        <v>1</v>
      </c>
      <c r="S119" s="28">
        <v>1</v>
      </c>
      <c r="AR119">
        <v>65</v>
      </c>
      <c r="AS119">
        <v>62</v>
      </c>
      <c r="AT119">
        <v>60.5</v>
      </c>
      <c r="AU119">
        <v>59</v>
      </c>
      <c r="AV119">
        <v>59</v>
      </c>
      <c r="AW119">
        <v>58</v>
      </c>
      <c r="AX119">
        <v>58</v>
      </c>
      <c r="AY119">
        <v>62.5</v>
      </c>
      <c r="AZ119">
        <v>66.5</v>
      </c>
      <c r="BA119">
        <v>69.5</v>
      </c>
      <c r="BB119">
        <v>73</v>
      </c>
      <c r="BC119">
        <v>77</v>
      </c>
      <c r="BD119">
        <v>82</v>
      </c>
      <c r="BE119">
        <v>86</v>
      </c>
      <c r="BF119">
        <v>87</v>
      </c>
      <c r="BG119">
        <v>87.5</v>
      </c>
      <c r="BH119">
        <v>88</v>
      </c>
      <c r="BI119">
        <v>89.5</v>
      </c>
      <c r="BJ119">
        <v>88</v>
      </c>
      <c r="BK119">
        <v>83.5</v>
      </c>
      <c r="BL119">
        <v>78.5</v>
      </c>
      <c r="BM119">
        <v>77</v>
      </c>
      <c r="BN119">
        <v>71.5</v>
      </c>
      <c r="BO119">
        <v>68.5</v>
      </c>
      <c r="DL119">
        <v>19</v>
      </c>
      <c r="DM119">
        <v>19</v>
      </c>
    </row>
    <row r="120" spans="1:117" hidden="1" x14ac:dyDescent="0.25">
      <c r="A120" t="s">
        <v>62</v>
      </c>
      <c r="B120" t="s">
        <v>189</v>
      </c>
      <c r="C120" t="s">
        <v>189</v>
      </c>
      <c r="D120" t="s">
        <v>61</v>
      </c>
      <c r="E120" t="s">
        <v>61</v>
      </c>
      <c r="F120" t="s">
        <v>61</v>
      </c>
      <c r="G120" t="s">
        <v>61</v>
      </c>
      <c r="H120" t="s">
        <v>61</v>
      </c>
      <c r="I120" t="s">
        <v>208</v>
      </c>
      <c r="J120" s="22">
        <v>43671</v>
      </c>
      <c r="K120" s="28">
        <v>20</v>
      </c>
      <c r="L120" s="28">
        <v>20</v>
      </c>
      <c r="M120">
        <v>2</v>
      </c>
      <c r="N120">
        <v>2</v>
      </c>
      <c r="O120">
        <v>0</v>
      </c>
      <c r="P120">
        <v>0</v>
      </c>
      <c r="Q120">
        <v>1</v>
      </c>
      <c r="R120">
        <v>1</v>
      </c>
      <c r="S120" s="28">
        <v>1</v>
      </c>
      <c r="AR120">
        <v>90</v>
      </c>
      <c r="AS120">
        <v>87.5</v>
      </c>
      <c r="AT120">
        <v>85.5</v>
      </c>
      <c r="AU120">
        <v>83</v>
      </c>
      <c r="AV120">
        <v>82</v>
      </c>
      <c r="AW120">
        <v>79.5</v>
      </c>
      <c r="AX120">
        <v>79</v>
      </c>
      <c r="AY120">
        <v>80.5</v>
      </c>
      <c r="AZ120">
        <v>82.5</v>
      </c>
      <c r="BA120">
        <v>85.5</v>
      </c>
      <c r="BB120">
        <v>89</v>
      </c>
      <c r="BC120">
        <v>91.5</v>
      </c>
      <c r="BD120">
        <v>95.5</v>
      </c>
      <c r="BE120">
        <v>97.5</v>
      </c>
      <c r="BF120">
        <v>100</v>
      </c>
      <c r="BG120">
        <v>102.5</v>
      </c>
      <c r="BH120">
        <v>102.5</v>
      </c>
      <c r="BI120">
        <v>101</v>
      </c>
      <c r="BJ120">
        <v>101</v>
      </c>
      <c r="BK120">
        <v>99</v>
      </c>
      <c r="BL120">
        <v>97.5</v>
      </c>
      <c r="BM120">
        <v>97.5</v>
      </c>
      <c r="BN120">
        <v>97.5</v>
      </c>
      <c r="BO120">
        <v>94</v>
      </c>
      <c r="DL120">
        <v>20</v>
      </c>
      <c r="DM120">
        <v>20</v>
      </c>
    </row>
    <row r="121" spans="1:117" hidden="1" x14ac:dyDescent="0.25">
      <c r="A121" t="s">
        <v>62</v>
      </c>
      <c r="B121" t="s">
        <v>61</v>
      </c>
      <c r="C121" t="s">
        <v>61</v>
      </c>
      <c r="D121" t="s">
        <v>61</v>
      </c>
      <c r="E121" t="s">
        <v>61</v>
      </c>
      <c r="F121" t="s">
        <v>61</v>
      </c>
      <c r="G121" t="s">
        <v>61</v>
      </c>
      <c r="H121" t="s">
        <v>61</v>
      </c>
      <c r="I121" t="s">
        <v>208</v>
      </c>
      <c r="J121" s="22">
        <v>43671</v>
      </c>
      <c r="K121" s="28">
        <v>20</v>
      </c>
      <c r="L121" s="28">
        <v>20</v>
      </c>
      <c r="M121">
        <v>3</v>
      </c>
      <c r="N121">
        <v>3</v>
      </c>
      <c r="O121">
        <v>0</v>
      </c>
      <c r="P121">
        <v>0</v>
      </c>
      <c r="Q121">
        <v>1</v>
      </c>
      <c r="R121">
        <v>1</v>
      </c>
      <c r="S121" s="28">
        <v>1</v>
      </c>
      <c r="AR121">
        <v>90</v>
      </c>
      <c r="AS121">
        <v>87.5</v>
      </c>
      <c r="AT121">
        <v>85.5</v>
      </c>
      <c r="AU121">
        <v>83</v>
      </c>
      <c r="AV121">
        <v>82</v>
      </c>
      <c r="AW121">
        <v>79.5</v>
      </c>
      <c r="AX121">
        <v>79</v>
      </c>
      <c r="AY121">
        <v>80.5</v>
      </c>
      <c r="AZ121">
        <v>82.5</v>
      </c>
      <c r="BA121">
        <v>85.5</v>
      </c>
      <c r="BB121">
        <v>89</v>
      </c>
      <c r="BC121">
        <v>91.5</v>
      </c>
      <c r="BD121">
        <v>95.5</v>
      </c>
      <c r="BE121">
        <v>97.5</v>
      </c>
      <c r="BF121">
        <v>100</v>
      </c>
      <c r="BG121">
        <v>102.5</v>
      </c>
      <c r="BH121">
        <v>102.5</v>
      </c>
      <c r="BI121">
        <v>101</v>
      </c>
      <c r="BJ121">
        <v>101</v>
      </c>
      <c r="BK121">
        <v>99</v>
      </c>
      <c r="BL121">
        <v>97.5</v>
      </c>
      <c r="BM121">
        <v>97.5</v>
      </c>
      <c r="BN121">
        <v>97.5</v>
      </c>
      <c r="BO121">
        <v>94</v>
      </c>
      <c r="DL121">
        <v>20</v>
      </c>
      <c r="DM121">
        <v>20</v>
      </c>
    </row>
    <row r="122" spans="1:117" hidden="1" x14ac:dyDescent="0.25">
      <c r="A122" t="s">
        <v>62</v>
      </c>
      <c r="B122" t="s">
        <v>186</v>
      </c>
      <c r="C122" t="s">
        <v>61</v>
      </c>
      <c r="D122" t="s">
        <v>61</v>
      </c>
      <c r="E122" t="s">
        <v>186</v>
      </c>
      <c r="F122" t="s">
        <v>61</v>
      </c>
      <c r="G122" t="s">
        <v>61</v>
      </c>
      <c r="H122" t="s">
        <v>61</v>
      </c>
      <c r="I122" t="s">
        <v>208</v>
      </c>
      <c r="J122" s="22">
        <v>43671</v>
      </c>
      <c r="K122" s="28">
        <v>20</v>
      </c>
      <c r="L122" s="28">
        <v>20</v>
      </c>
      <c r="M122">
        <v>2</v>
      </c>
      <c r="N122">
        <v>2</v>
      </c>
      <c r="O122">
        <v>0</v>
      </c>
      <c r="P122">
        <v>0</v>
      </c>
      <c r="Q122">
        <v>1</v>
      </c>
      <c r="R122">
        <v>1</v>
      </c>
      <c r="S122" s="28">
        <v>1</v>
      </c>
      <c r="AR122">
        <v>90</v>
      </c>
      <c r="AS122">
        <v>87.5</v>
      </c>
      <c r="AT122">
        <v>85.5</v>
      </c>
      <c r="AU122">
        <v>83</v>
      </c>
      <c r="AV122">
        <v>82</v>
      </c>
      <c r="AW122">
        <v>79.5</v>
      </c>
      <c r="AX122">
        <v>79</v>
      </c>
      <c r="AY122">
        <v>80.5</v>
      </c>
      <c r="AZ122">
        <v>82.5</v>
      </c>
      <c r="BA122">
        <v>85.5</v>
      </c>
      <c r="BB122">
        <v>89</v>
      </c>
      <c r="BC122">
        <v>91.5</v>
      </c>
      <c r="BD122">
        <v>95.5</v>
      </c>
      <c r="BE122">
        <v>97.5</v>
      </c>
      <c r="BF122">
        <v>100</v>
      </c>
      <c r="BG122">
        <v>102.5</v>
      </c>
      <c r="BH122">
        <v>102.5</v>
      </c>
      <c r="BI122">
        <v>101</v>
      </c>
      <c r="BJ122">
        <v>101</v>
      </c>
      <c r="BK122">
        <v>99</v>
      </c>
      <c r="BL122">
        <v>97.5</v>
      </c>
      <c r="BM122">
        <v>97.5</v>
      </c>
      <c r="BN122">
        <v>97.5</v>
      </c>
      <c r="BO122">
        <v>94</v>
      </c>
      <c r="DL122">
        <v>20</v>
      </c>
      <c r="DM122">
        <v>20</v>
      </c>
    </row>
    <row r="123" spans="1:117" hidden="1" x14ac:dyDescent="0.25">
      <c r="A123" t="s">
        <v>62</v>
      </c>
      <c r="B123" t="s">
        <v>101</v>
      </c>
      <c r="C123" t="s">
        <v>61</v>
      </c>
      <c r="D123" t="s">
        <v>61</v>
      </c>
      <c r="E123" t="s">
        <v>61</v>
      </c>
      <c r="F123" t="s">
        <v>61</v>
      </c>
      <c r="G123" t="s">
        <v>61</v>
      </c>
      <c r="H123" t="s">
        <v>101</v>
      </c>
      <c r="I123" t="s">
        <v>208</v>
      </c>
      <c r="J123" s="22">
        <v>43671</v>
      </c>
      <c r="K123" s="28">
        <v>20</v>
      </c>
      <c r="L123" s="28">
        <v>20</v>
      </c>
      <c r="M123">
        <v>3</v>
      </c>
      <c r="N123">
        <v>3</v>
      </c>
      <c r="O123">
        <v>0</v>
      </c>
      <c r="P123">
        <v>0</v>
      </c>
      <c r="Q123">
        <v>1</v>
      </c>
      <c r="R123">
        <v>1</v>
      </c>
      <c r="S123" s="28">
        <v>1</v>
      </c>
      <c r="AR123">
        <v>90</v>
      </c>
      <c r="AS123">
        <v>87.5</v>
      </c>
      <c r="AT123">
        <v>85.5</v>
      </c>
      <c r="AU123">
        <v>83</v>
      </c>
      <c r="AV123">
        <v>82</v>
      </c>
      <c r="AW123">
        <v>79.5</v>
      </c>
      <c r="AX123">
        <v>79</v>
      </c>
      <c r="AY123">
        <v>80.5</v>
      </c>
      <c r="AZ123">
        <v>82.5</v>
      </c>
      <c r="BA123">
        <v>85.5</v>
      </c>
      <c r="BB123">
        <v>89</v>
      </c>
      <c r="BC123">
        <v>91.5</v>
      </c>
      <c r="BD123">
        <v>95.5</v>
      </c>
      <c r="BE123">
        <v>97.5</v>
      </c>
      <c r="BF123">
        <v>100</v>
      </c>
      <c r="BG123">
        <v>102.5</v>
      </c>
      <c r="BH123">
        <v>102.5</v>
      </c>
      <c r="BI123">
        <v>101</v>
      </c>
      <c r="BJ123">
        <v>101</v>
      </c>
      <c r="BK123">
        <v>99</v>
      </c>
      <c r="BL123">
        <v>97.5</v>
      </c>
      <c r="BM123">
        <v>97.5</v>
      </c>
      <c r="BN123">
        <v>97.5</v>
      </c>
      <c r="BO123">
        <v>94</v>
      </c>
      <c r="DL123">
        <v>20</v>
      </c>
      <c r="DM123">
        <v>20</v>
      </c>
    </row>
    <row r="124" spans="1:117" hidden="1" x14ac:dyDescent="0.25">
      <c r="A124" t="s">
        <v>62</v>
      </c>
      <c r="B124" t="s">
        <v>202</v>
      </c>
      <c r="C124" t="s">
        <v>61</v>
      </c>
      <c r="D124" t="s">
        <v>61</v>
      </c>
      <c r="E124" t="s">
        <v>61</v>
      </c>
      <c r="F124" t="s">
        <v>97</v>
      </c>
      <c r="G124" t="s">
        <v>61</v>
      </c>
      <c r="H124" t="s">
        <v>61</v>
      </c>
      <c r="I124" t="s">
        <v>208</v>
      </c>
      <c r="J124" s="22">
        <v>43671</v>
      </c>
      <c r="K124" s="28">
        <v>20</v>
      </c>
      <c r="L124" s="28">
        <v>20</v>
      </c>
      <c r="M124">
        <v>3</v>
      </c>
      <c r="N124">
        <v>3</v>
      </c>
      <c r="O124">
        <v>0</v>
      </c>
      <c r="P124">
        <v>0</v>
      </c>
      <c r="Q124">
        <v>1</v>
      </c>
      <c r="R124">
        <v>1</v>
      </c>
      <c r="S124" s="28">
        <v>1</v>
      </c>
      <c r="AR124">
        <v>90</v>
      </c>
      <c r="AS124">
        <v>87.5</v>
      </c>
      <c r="AT124">
        <v>85.5</v>
      </c>
      <c r="AU124">
        <v>83</v>
      </c>
      <c r="AV124">
        <v>82</v>
      </c>
      <c r="AW124">
        <v>79.5</v>
      </c>
      <c r="AX124">
        <v>79</v>
      </c>
      <c r="AY124">
        <v>80.5</v>
      </c>
      <c r="AZ124">
        <v>82.5</v>
      </c>
      <c r="BA124">
        <v>85.5</v>
      </c>
      <c r="BB124">
        <v>89</v>
      </c>
      <c r="BC124">
        <v>91.5</v>
      </c>
      <c r="BD124">
        <v>95.5</v>
      </c>
      <c r="BE124">
        <v>97.5</v>
      </c>
      <c r="BF124">
        <v>100</v>
      </c>
      <c r="BG124">
        <v>102.5</v>
      </c>
      <c r="BH124">
        <v>102.5</v>
      </c>
      <c r="BI124">
        <v>101</v>
      </c>
      <c r="BJ124">
        <v>101</v>
      </c>
      <c r="BK124">
        <v>99</v>
      </c>
      <c r="BL124">
        <v>97.5</v>
      </c>
      <c r="BM124">
        <v>97.5</v>
      </c>
      <c r="BN124">
        <v>97.5</v>
      </c>
      <c r="BO124">
        <v>94</v>
      </c>
      <c r="DL124">
        <v>20</v>
      </c>
      <c r="DM124">
        <v>20</v>
      </c>
    </row>
    <row r="125" spans="1:117" hidden="1" x14ac:dyDescent="0.25">
      <c r="A125" t="s">
        <v>62</v>
      </c>
      <c r="B125" t="s">
        <v>108</v>
      </c>
      <c r="C125" t="s">
        <v>61</v>
      </c>
      <c r="D125" t="s">
        <v>108</v>
      </c>
      <c r="E125" t="s">
        <v>61</v>
      </c>
      <c r="F125" t="s">
        <v>61</v>
      </c>
      <c r="G125" t="s">
        <v>61</v>
      </c>
      <c r="H125" t="s">
        <v>61</v>
      </c>
      <c r="I125" t="s">
        <v>208</v>
      </c>
      <c r="J125" s="22">
        <v>43671</v>
      </c>
      <c r="K125" s="28">
        <v>20</v>
      </c>
      <c r="L125" s="28">
        <v>20</v>
      </c>
      <c r="M125">
        <v>3</v>
      </c>
      <c r="N125">
        <v>3</v>
      </c>
      <c r="O125">
        <v>0</v>
      </c>
      <c r="P125">
        <v>0</v>
      </c>
      <c r="Q125">
        <v>1</v>
      </c>
      <c r="R125">
        <v>1</v>
      </c>
      <c r="S125" s="28">
        <v>1</v>
      </c>
      <c r="AR125">
        <v>90</v>
      </c>
      <c r="AS125">
        <v>87.5</v>
      </c>
      <c r="AT125">
        <v>85.5</v>
      </c>
      <c r="AU125">
        <v>83</v>
      </c>
      <c r="AV125">
        <v>82</v>
      </c>
      <c r="AW125">
        <v>79.5</v>
      </c>
      <c r="AX125">
        <v>79</v>
      </c>
      <c r="AY125">
        <v>80.5</v>
      </c>
      <c r="AZ125">
        <v>82.5</v>
      </c>
      <c r="BA125">
        <v>85.5</v>
      </c>
      <c r="BB125">
        <v>89</v>
      </c>
      <c r="BC125">
        <v>91.5</v>
      </c>
      <c r="BD125">
        <v>95.5</v>
      </c>
      <c r="BE125">
        <v>97.5</v>
      </c>
      <c r="BF125">
        <v>100</v>
      </c>
      <c r="BG125">
        <v>102.5</v>
      </c>
      <c r="BH125">
        <v>102.5</v>
      </c>
      <c r="BI125">
        <v>101</v>
      </c>
      <c r="BJ125">
        <v>101</v>
      </c>
      <c r="BK125">
        <v>99</v>
      </c>
      <c r="BL125">
        <v>97.5</v>
      </c>
      <c r="BM125">
        <v>97.5</v>
      </c>
      <c r="BN125">
        <v>97.5</v>
      </c>
      <c r="BO125">
        <v>94</v>
      </c>
      <c r="DL125">
        <v>20</v>
      </c>
      <c r="DM125">
        <v>20</v>
      </c>
    </row>
    <row r="126" spans="1:117" hidden="1" x14ac:dyDescent="0.25">
      <c r="A126" t="s">
        <v>62</v>
      </c>
      <c r="B126" t="s">
        <v>36</v>
      </c>
      <c r="C126" t="s">
        <v>36</v>
      </c>
      <c r="D126" t="s">
        <v>61</v>
      </c>
      <c r="E126" t="s">
        <v>61</v>
      </c>
      <c r="F126" t="s">
        <v>61</v>
      </c>
      <c r="G126" t="s">
        <v>61</v>
      </c>
      <c r="H126" t="s">
        <v>61</v>
      </c>
      <c r="I126" t="s">
        <v>208</v>
      </c>
      <c r="J126" s="22">
        <v>43671</v>
      </c>
      <c r="K126" s="28">
        <v>20</v>
      </c>
      <c r="L126" s="28">
        <v>20</v>
      </c>
      <c r="M126">
        <v>1</v>
      </c>
      <c r="N126">
        <v>1</v>
      </c>
      <c r="O126">
        <v>0</v>
      </c>
      <c r="P126">
        <v>1</v>
      </c>
      <c r="Q126">
        <v>1</v>
      </c>
      <c r="R126">
        <v>1</v>
      </c>
      <c r="S126" s="28">
        <v>1</v>
      </c>
      <c r="AR126">
        <v>90</v>
      </c>
      <c r="AS126">
        <v>87.5</v>
      </c>
      <c r="AT126">
        <v>85.5</v>
      </c>
      <c r="AU126">
        <v>83</v>
      </c>
      <c r="AV126">
        <v>82</v>
      </c>
      <c r="AW126">
        <v>79.5</v>
      </c>
      <c r="AX126">
        <v>79</v>
      </c>
      <c r="AY126">
        <v>80.5</v>
      </c>
      <c r="AZ126">
        <v>82.5</v>
      </c>
      <c r="BA126">
        <v>85.5</v>
      </c>
      <c r="BB126">
        <v>89</v>
      </c>
      <c r="BC126">
        <v>91.5</v>
      </c>
      <c r="BD126">
        <v>95.5</v>
      </c>
      <c r="BE126">
        <v>97.5</v>
      </c>
      <c r="BF126">
        <v>100</v>
      </c>
      <c r="BG126">
        <v>102.5</v>
      </c>
      <c r="BH126">
        <v>102.5</v>
      </c>
      <c r="BI126">
        <v>101</v>
      </c>
      <c r="BJ126">
        <v>101</v>
      </c>
      <c r="BK126">
        <v>99</v>
      </c>
      <c r="BL126">
        <v>97.5</v>
      </c>
      <c r="BM126">
        <v>97.5</v>
      </c>
      <c r="BN126">
        <v>97.5</v>
      </c>
      <c r="BO126">
        <v>94</v>
      </c>
      <c r="DL126">
        <v>20</v>
      </c>
      <c r="DM126">
        <v>20</v>
      </c>
    </row>
    <row r="127" spans="1:117" hidden="1" x14ac:dyDescent="0.25">
      <c r="A127" t="s">
        <v>62</v>
      </c>
      <c r="B127" t="s">
        <v>33</v>
      </c>
      <c r="C127" t="s">
        <v>61</v>
      </c>
      <c r="D127" t="s">
        <v>61</v>
      </c>
      <c r="E127" t="s">
        <v>33</v>
      </c>
      <c r="F127" t="s">
        <v>61</v>
      </c>
      <c r="G127" t="s">
        <v>61</v>
      </c>
      <c r="H127" t="s">
        <v>61</v>
      </c>
      <c r="I127" t="s">
        <v>208</v>
      </c>
      <c r="J127" s="22">
        <v>43671</v>
      </c>
      <c r="K127" s="28">
        <v>20</v>
      </c>
      <c r="L127" s="28">
        <v>20</v>
      </c>
      <c r="M127">
        <v>1</v>
      </c>
      <c r="N127">
        <v>1</v>
      </c>
      <c r="O127">
        <v>0</v>
      </c>
      <c r="P127">
        <v>1</v>
      </c>
      <c r="Q127">
        <v>1</v>
      </c>
      <c r="R127">
        <v>1</v>
      </c>
      <c r="S127" s="28">
        <v>1</v>
      </c>
      <c r="AR127">
        <v>90</v>
      </c>
      <c r="AS127">
        <v>87.5</v>
      </c>
      <c r="AT127">
        <v>85.5</v>
      </c>
      <c r="AU127">
        <v>83</v>
      </c>
      <c r="AV127">
        <v>82</v>
      </c>
      <c r="AW127">
        <v>79.5</v>
      </c>
      <c r="AX127">
        <v>79</v>
      </c>
      <c r="AY127">
        <v>80.5</v>
      </c>
      <c r="AZ127">
        <v>82.5</v>
      </c>
      <c r="BA127">
        <v>85.5</v>
      </c>
      <c r="BB127">
        <v>89</v>
      </c>
      <c r="BC127">
        <v>91.5</v>
      </c>
      <c r="BD127">
        <v>95.5</v>
      </c>
      <c r="BE127">
        <v>97.5</v>
      </c>
      <c r="BF127">
        <v>100</v>
      </c>
      <c r="BG127">
        <v>102.5</v>
      </c>
      <c r="BH127">
        <v>102.5</v>
      </c>
      <c r="BI127">
        <v>101</v>
      </c>
      <c r="BJ127">
        <v>101</v>
      </c>
      <c r="BK127">
        <v>99</v>
      </c>
      <c r="BL127">
        <v>97.5</v>
      </c>
      <c r="BM127">
        <v>97.5</v>
      </c>
      <c r="BN127">
        <v>97.5</v>
      </c>
      <c r="BO127">
        <v>94</v>
      </c>
      <c r="DL127">
        <v>20</v>
      </c>
      <c r="DM127">
        <v>20</v>
      </c>
    </row>
    <row r="128" spans="1:117" hidden="1" x14ac:dyDescent="0.25">
      <c r="A128" t="s">
        <v>62</v>
      </c>
      <c r="B128" t="s">
        <v>202</v>
      </c>
      <c r="C128" t="s">
        <v>61</v>
      </c>
      <c r="D128" t="s">
        <v>61</v>
      </c>
      <c r="E128" t="s">
        <v>61</v>
      </c>
      <c r="F128" t="s">
        <v>97</v>
      </c>
      <c r="G128" t="s">
        <v>61</v>
      </c>
      <c r="H128" t="s">
        <v>61</v>
      </c>
      <c r="I128" t="s">
        <v>199</v>
      </c>
      <c r="J128" s="22">
        <v>43671</v>
      </c>
      <c r="K128" s="28">
        <v>20</v>
      </c>
      <c r="L128" s="28">
        <v>20</v>
      </c>
      <c r="M128">
        <v>3</v>
      </c>
      <c r="N128">
        <v>3</v>
      </c>
      <c r="O128">
        <v>0</v>
      </c>
      <c r="P128">
        <v>0</v>
      </c>
      <c r="Q128">
        <v>1</v>
      </c>
      <c r="R128">
        <v>1</v>
      </c>
      <c r="S128" s="28">
        <v>1</v>
      </c>
      <c r="AR128">
        <v>90</v>
      </c>
      <c r="AS128">
        <v>87.5</v>
      </c>
      <c r="AT128">
        <v>85.5</v>
      </c>
      <c r="AU128">
        <v>83</v>
      </c>
      <c r="AV128">
        <v>82</v>
      </c>
      <c r="AW128">
        <v>79.5</v>
      </c>
      <c r="AX128">
        <v>79</v>
      </c>
      <c r="AY128">
        <v>80.5</v>
      </c>
      <c r="AZ128">
        <v>82.5</v>
      </c>
      <c r="BA128">
        <v>85.5</v>
      </c>
      <c r="BB128">
        <v>89</v>
      </c>
      <c r="BC128">
        <v>91.5</v>
      </c>
      <c r="BD128">
        <v>95.5</v>
      </c>
      <c r="BE128">
        <v>97.5</v>
      </c>
      <c r="BF128">
        <v>100</v>
      </c>
      <c r="BG128">
        <v>102.5</v>
      </c>
      <c r="BH128">
        <v>102.5</v>
      </c>
      <c r="BI128">
        <v>101</v>
      </c>
      <c r="BJ128">
        <v>101</v>
      </c>
      <c r="BK128">
        <v>99</v>
      </c>
      <c r="BL128">
        <v>97.5</v>
      </c>
      <c r="BM128">
        <v>97.5</v>
      </c>
      <c r="BN128">
        <v>97.5</v>
      </c>
      <c r="BO128">
        <v>94</v>
      </c>
      <c r="DL128">
        <v>20</v>
      </c>
      <c r="DM128">
        <v>20</v>
      </c>
    </row>
    <row r="129" spans="1:117" hidden="1" x14ac:dyDescent="0.25">
      <c r="A129" t="s">
        <v>62</v>
      </c>
      <c r="B129" t="s">
        <v>101</v>
      </c>
      <c r="C129" t="s">
        <v>61</v>
      </c>
      <c r="D129" t="s">
        <v>61</v>
      </c>
      <c r="E129" t="s">
        <v>61</v>
      </c>
      <c r="F129" t="s">
        <v>61</v>
      </c>
      <c r="G129" t="s">
        <v>61</v>
      </c>
      <c r="H129" t="s">
        <v>101</v>
      </c>
      <c r="I129" t="s">
        <v>199</v>
      </c>
      <c r="J129" s="22">
        <v>43671</v>
      </c>
      <c r="K129" s="28">
        <v>20</v>
      </c>
      <c r="L129" s="28">
        <v>20</v>
      </c>
      <c r="M129">
        <v>3</v>
      </c>
      <c r="N129">
        <v>3</v>
      </c>
      <c r="O129">
        <v>0</v>
      </c>
      <c r="P129">
        <v>0</v>
      </c>
      <c r="Q129">
        <v>1</v>
      </c>
      <c r="R129">
        <v>1</v>
      </c>
      <c r="S129" s="28">
        <v>1</v>
      </c>
      <c r="AR129">
        <v>90</v>
      </c>
      <c r="AS129">
        <v>87.5</v>
      </c>
      <c r="AT129">
        <v>85.5</v>
      </c>
      <c r="AU129">
        <v>83</v>
      </c>
      <c r="AV129">
        <v>82</v>
      </c>
      <c r="AW129">
        <v>79.5</v>
      </c>
      <c r="AX129">
        <v>79</v>
      </c>
      <c r="AY129">
        <v>80.5</v>
      </c>
      <c r="AZ129">
        <v>82.5</v>
      </c>
      <c r="BA129">
        <v>85.5</v>
      </c>
      <c r="BB129">
        <v>89</v>
      </c>
      <c r="BC129">
        <v>91.5</v>
      </c>
      <c r="BD129">
        <v>95.5</v>
      </c>
      <c r="BE129">
        <v>97.5</v>
      </c>
      <c r="BF129">
        <v>100</v>
      </c>
      <c r="BG129">
        <v>102.5</v>
      </c>
      <c r="BH129">
        <v>102.5</v>
      </c>
      <c r="BI129">
        <v>101</v>
      </c>
      <c r="BJ129">
        <v>101</v>
      </c>
      <c r="BK129">
        <v>99</v>
      </c>
      <c r="BL129">
        <v>97.5</v>
      </c>
      <c r="BM129">
        <v>97.5</v>
      </c>
      <c r="BN129">
        <v>97.5</v>
      </c>
      <c r="BO129">
        <v>94</v>
      </c>
      <c r="DL129">
        <v>20</v>
      </c>
      <c r="DM129">
        <v>20</v>
      </c>
    </row>
    <row r="130" spans="1:117" hidden="1" x14ac:dyDescent="0.25">
      <c r="A130" t="s">
        <v>62</v>
      </c>
      <c r="B130" t="s">
        <v>33</v>
      </c>
      <c r="C130" t="s">
        <v>61</v>
      </c>
      <c r="D130" t="s">
        <v>61</v>
      </c>
      <c r="E130" t="s">
        <v>33</v>
      </c>
      <c r="F130" t="s">
        <v>61</v>
      </c>
      <c r="G130" t="s">
        <v>61</v>
      </c>
      <c r="H130" t="s">
        <v>61</v>
      </c>
      <c r="I130" t="s">
        <v>199</v>
      </c>
      <c r="J130" s="22">
        <v>43671</v>
      </c>
      <c r="K130" s="28">
        <v>20</v>
      </c>
      <c r="L130">
        <v>20</v>
      </c>
      <c r="M130">
        <v>1</v>
      </c>
      <c r="N130">
        <v>1</v>
      </c>
      <c r="O130">
        <v>0</v>
      </c>
      <c r="P130">
        <v>1</v>
      </c>
      <c r="Q130">
        <v>1</v>
      </c>
      <c r="R130">
        <v>1</v>
      </c>
      <c r="S130" s="28">
        <v>1</v>
      </c>
      <c r="AR130">
        <v>90</v>
      </c>
      <c r="AS130">
        <v>87.5</v>
      </c>
      <c r="AT130">
        <v>85.5</v>
      </c>
      <c r="AU130">
        <v>83</v>
      </c>
      <c r="AV130">
        <v>82</v>
      </c>
      <c r="AW130">
        <v>79.5</v>
      </c>
      <c r="AX130">
        <v>79</v>
      </c>
      <c r="AY130">
        <v>80.5</v>
      </c>
      <c r="AZ130">
        <v>82.5</v>
      </c>
      <c r="BA130">
        <v>85.5</v>
      </c>
      <c r="BB130">
        <v>89</v>
      </c>
      <c r="BC130">
        <v>91.5</v>
      </c>
      <c r="BD130">
        <v>95.5</v>
      </c>
      <c r="BE130">
        <v>97.5</v>
      </c>
      <c r="BF130">
        <v>100</v>
      </c>
      <c r="BG130">
        <v>102.5</v>
      </c>
      <c r="BH130">
        <v>102.5</v>
      </c>
      <c r="BI130">
        <v>101</v>
      </c>
      <c r="BJ130">
        <v>101</v>
      </c>
      <c r="BK130">
        <v>99</v>
      </c>
      <c r="BL130">
        <v>97.5</v>
      </c>
      <c r="BM130">
        <v>97.5</v>
      </c>
      <c r="BN130">
        <v>97.5</v>
      </c>
      <c r="BO130">
        <v>94</v>
      </c>
      <c r="DL130">
        <v>20</v>
      </c>
      <c r="DM130">
        <v>20</v>
      </c>
    </row>
    <row r="131" spans="1:117" hidden="1" x14ac:dyDescent="0.25">
      <c r="A131" t="s">
        <v>62</v>
      </c>
      <c r="B131" t="s">
        <v>186</v>
      </c>
      <c r="C131" t="s">
        <v>61</v>
      </c>
      <c r="D131" t="s">
        <v>61</v>
      </c>
      <c r="E131" t="s">
        <v>186</v>
      </c>
      <c r="F131" t="s">
        <v>61</v>
      </c>
      <c r="G131" t="s">
        <v>61</v>
      </c>
      <c r="H131" t="s">
        <v>61</v>
      </c>
      <c r="I131" t="s">
        <v>199</v>
      </c>
      <c r="J131" s="22">
        <v>43671</v>
      </c>
      <c r="K131" s="28">
        <v>20</v>
      </c>
      <c r="L131">
        <v>20</v>
      </c>
      <c r="M131">
        <v>2</v>
      </c>
      <c r="N131">
        <v>2</v>
      </c>
      <c r="O131">
        <v>0</v>
      </c>
      <c r="P131">
        <v>0</v>
      </c>
      <c r="Q131">
        <v>1</v>
      </c>
      <c r="R131">
        <v>1</v>
      </c>
      <c r="S131" s="28">
        <v>1</v>
      </c>
      <c r="AR131">
        <v>90</v>
      </c>
      <c r="AS131">
        <v>87.5</v>
      </c>
      <c r="AT131">
        <v>85.5</v>
      </c>
      <c r="AU131">
        <v>83</v>
      </c>
      <c r="AV131">
        <v>82</v>
      </c>
      <c r="AW131">
        <v>79.5</v>
      </c>
      <c r="AX131">
        <v>79</v>
      </c>
      <c r="AY131">
        <v>80.5</v>
      </c>
      <c r="AZ131">
        <v>82.5</v>
      </c>
      <c r="BA131">
        <v>85.5</v>
      </c>
      <c r="BB131">
        <v>89</v>
      </c>
      <c r="BC131">
        <v>91.5</v>
      </c>
      <c r="BD131">
        <v>95.5</v>
      </c>
      <c r="BE131">
        <v>97.5</v>
      </c>
      <c r="BF131">
        <v>100</v>
      </c>
      <c r="BG131">
        <v>102.5</v>
      </c>
      <c r="BH131">
        <v>102.5</v>
      </c>
      <c r="BI131">
        <v>101</v>
      </c>
      <c r="BJ131">
        <v>101</v>
      </c>
      <c r="BK131">
        <v>99</v>
      </c>
      <c r="BL131">
        <v>97.5</v>
      </c>
      <c r="BM131">
        <v>97.5</v>
      </c>
      <c r="BN131">
        <v>97.5</v>
      </c>
      <c r="BO131">
        <v>94</v>
      </c>
      <c r="DL131">
        <v>20</v>
      </c>
      <c r="DM131">
        <v>20</v>
      </c>
    </row>
    <row r="132" spans="1:117" hidden="1" x14ac:dyDescent="0.25">
      <c r="A132" t="s">
        <v>62</v>
      </c>
      <c r="B132" t="s">
        <v>36</v>
      </c>
      <c r="C132" t="s">
        <v>36</v>
      </c>
      <c r="D132" t="s">
        <v>61</v>
      </c>
      <c r="E132" t="s">
        <v>61</v>
      </c>
      <c r="F132" t="s">
        <v>61</v>
      </c>
      <c r="G132" t="s">
        <v>61</v>
      </c>
      <c r="H132" t="s">
        <v>61</v>
      </c>
      <c r="I132" t="s">
        <v>199</v>
      </c>
      <c r="J132" s="22">
        <v>43671</v>
      </c>
      <c r="K132" s="28">
        <v>20</v>
      </c>
      <c r="L132">
        <v>20</v>
      </c>
      <c r="M132">
        <v>1</v>
      </c>
      <c r="N132">
        <v>1</v>
      </c>
      <c r="O132">
        <v>0</v>
      </c>
      <c r="P132">
        <v>1</v>
      </c>
      <c r="Q132">
        <v>1</v>
      </c>
      <c r="R132">
        <v>1</v>
      </c>
      <c r="S132" s="28">
        <v>1</v>
      </c>
      <c r="AR132">
        <v>90</v>
      </c>
      <c r="AS132">
        <v>87.5</v>
      </c>
      <c r="AT132">
        <v>85.5</v>
      </c>
      <c r="AU132">
        <v>83</v>
      </c>
      <c r="AV132">
        <v>82</v>
      </c>
      <c r="AW132">
        <v>79.5</v>
      </c>
      <c r="AX132">
        <v>79</v>
      </c>
      <c r="AY132">
        <v>80.5</v>
      </c>
      <c r="AZ132">
        <v>82.5</v>
      </c>
      <c r="BA132">
        <v>85.5</v>
      </c>
      <c r="BB132">
        <v>89</v>
      </c>
      <c r="BC132">
        <v>91.5</v>
      </c>
      <c r="BD132">
        <v>95.5</v>
      </c>
      <c r="BE132">
        <v>97.5</v>
      </c>
      <c r="BF132">
        <v>100</v>
      </c>
      <c r="BG132">
        <v>102.5</v>
      </c>
      <c r="BH132">
        <v>102.5</v>
      </c>
      <c r="BI132">
        <v>101</v>
      </c>
      <c r="BJ132">
        <v>101</v>
      </c>
      <c r="BK132">
        <v>99</v>
      </c>
      <c r="BL132">
        <v>97.5</v>
      </c>
      <c r="BM132">
        <v>97.5</v>
      </c>
      <c r="BN132">
        <v>97.5</v>
      </c>
      <c r="BO132">
        <v>94</v>
      </c>
      <c r="DL132">
        <v>20</v>
      </c>
      <c r="DM132">
        <v>20</v>
      </c>
    </row>
    <row r="133" spans="1:117" hidden="1" x14ac:dyDescent="0.25">
      <c r="A133" t="s">
        <v>62</v>
      </c>
      <c r="B133" t="s">
        <v>189</v>
      </c>
      <c r="C133" t="s">
        <v>189</v>
      </c>
      <c r="D133" t="s">
        <v>61</v>
      </c>
      <c r="E133" t="s">
        <v>61</v>
      </c>
      <c r="F133" t="s">
        <v>61</v>
      </c>
      <c r="G133" t="s">
        <v>61</v>
      </c>
      <c r="H133" t="s">
        <v>61</v>
      </c>
      <c r="I133" t="s">
        <v>199</v>
      </c>
      <c r="J133" s="22">
        <v>43671</v>
      </c>
      <c r="K133" s="28">
        <v>20</v>
      </c>
      <c r="L133">
        <v>20</v>
      </c>
      <c r="M133">
        <v>2</v>
      </c>
      <c r="N133">
        <v>2</v>
      </c>
      <c r="O133">
        <v>0</v>
      </c>
      <c r="P133">
        <v>0</v>
      </c>
      <c r="Q133">
        <v>1</v>
      </c>
      <c r="R133">
        <v>1</v>
      </c>
      <c r="S133" s="28">
        <v>1</v>
      </c>
      <c r="AR133">
        <v>90</v>
      </c>
      <c r="AS133">
        <v>87.5</v>
      </c>
      <c r="AT133">
        <v>85.5</v>
      </c>
      <c r="AU133">
        <v>83</v>
      </c>
      <c r="AV133">
        <v>82</v>
      </c>
      <c r="AW133">
        <v>79.5</v>
      </c>
      <c r="AX133">
        <v>79</v>
      </c>
      <c r="AY133">
        <v>80.5</v>
      </c>
      <c r="AZ133">
        <v>82.5</v>
      </c>
      <c r="BA133">
        <v>85.5</v>
      </c>
      <c r="BB133">
        <v>89</v>
      </c>
      <c r="BC133">
        <v>91.5</v>
      </c>
      <c r="BD133">
        <v>95.5</v>
      </c>
      <c r="BE133">
        <v>97.5</v>
      </c>
      <c r="BF133">
        <v>100</v>
      </c>
      <c r="BG133">
        <v>102.5</v>
      </c>
      <c r="BH133">
        <v>102.5</v>
      </c>
      <c r="BI133">
        <v>101</v>
      </c>
      <c r="BJ133">
        <v>101</v>
      </c>
      <c r="BK133">
        <v>99</v>
      </c>
      <c r="BL133">
        <v>97.5</v>
      </c>
      <c r="BM133">
        <v>97.5</v>
      </c>
      <c r="BN133">
        <v>97.5</v>
      </c>
      <c r="BO133">
        <v>94</v>
      </c>
      <c r="DL133">
        <v>20</v>
      </c>
      <c r="DM133">
        <v>20</v>
      </c>
    </row>
    <row r="134" spans="1:117" hidden="1" x14ac:dyDescent="0.25">
      <c r="A134" t="s">
        <v>62</v>
      </c>
      <c r="B134" t="s">
        <v>108</v>
      </c>
      <c r="C134" t="s">
        <v>61</v>
      </c>
      <c r="D134" t="s">
        <v>108</v>
      </c>
      <c r="E134" t="s">
        <v>61</v>
      </c>
      <c r="F134" t="s">
        <v>61</v>
      </c>
      <c r="G134" t="s">
        <v>61</v>
      </c>
      <c r="H134" t="s">
        <v>61</v>
      </c>
      <c r="I134" t="s">
        <v>199</v>
      </c>
      <c r="J134" s="22">
        <v>43671</v>
      </c>
      <c r="K134" s="28">
        <v>20</v>
      </c>
      <c r="L134">
        <v>20</v>
      </c>
      <c r="M134">
        <v>3</v>
      </c>
      <c r="N134">
        <v>3</v>
      </c>
      <c r="O134">
        <v>0</v>
      </c>
      <c r="P134">
        <v>0</v>
      </c>
      <c r="Q134">
        <v>1</v>
      </c>
      <c r="R134">
        <v>1</v>
      </c>
      <c r="S134" s="28">
        <v>1</v>
      </c>
      <c r="AR134">
        <v>90</v>
      </c>
      <c r="AS134">
        <v>87.5</v>
      </c>
      <c r="AT134">
        <v>85.5</v>
      </c>
      <c r="AU134">
        <v>83</v>
      </c>
      <c r="AV134">
        <v>82</v>
      </c>
      <c r="AW134">
        <v>79.5</v>
      </c>
      <c r="AX134">
        <v>79</v>
      </c>
      <c r="AY134">
        <v>80.5</v>
      </c>
      <c r="AZ134">
        <v>82.5</v>
      </c>
      <c r="BA134">
        <v>85.5</v>
      </c>
      <c r="BB134">
        <v>89</v>
      </c>
      <c r="BC134">
        <v>91.5</v>
      </c>
      <c r="BD134">
        <v>95.5</v>
      </c>
      <c r="BE134">
        <v>97.5</v>
      </c>
      <c r="BF134">
        <v>100</v>
      </c>
      <c r="BG134">
        <v>102.5</v>
      </c>
      <c r="BH134">
        <v>102.5</v>
      </c>
      <c r="BI134">
        <v>101</v>
      </c>
      <c r="BJ134">
        <v>101</v>
      </c>
      <c r="BK134">
        <v>99</v>
      </c>
      <c r="BL134">
        <v>97.5</v>
      </c>
      <c r="BM134">
        <v>97.5</v>
      </c>
      <c r="BN134">
        <v>97.5</v>
      </c>
      <c r="BO134">
        <v>94</v>
      </c>
      <c r="DL134">
        <v>20</v>
      </c>
      <c r="DM134">
        <v>20</v>
      </c>
    </row>
    <row r="135" spans="1:117" hidden="1" x14ac:dyDescent="0.25">
      <c r="A135" t="s">
        <v>62</v>
      </c>
      <c r="B135" t="s">
        <v>61</v>
      </c>
      <c r="C135" t="s">
        <v>61</v>
      </c>
      <c r="D135" t="s">
        <v>61</v>
      </c>
      <c r="E135" t="s">
        <v>61</v>
      </c>
      <c r="F135" t="s">
        <v>61</v>
      </c>
      <c r="G135" t="s">
        <v>61</v>
      </c>
      <c r="H135" t="s">
        <v>61</v>
      </c>
      <c r="I135" t="s">
        <v>199</v>
      </c>
      <c r="J135" s="22">
        <v>43671</v>
      </c>
      <c r="K135" s="28">
        <v>20</v>
      </c>
      <c r="L135">
        <v>20</v>
      </c>
      <c r="M135">
        <v>3</v>
      </c>
      <c r="N135">
        <v>3</v>
      </c>
      <c r="O135">
        <v>0</v>
      </c>
      <c r="P135">
        <v>0</v>
      </c>
      <c r="Q135">
        <v>1</v>
      </c>
      <c r="R135">
        <v>1</v>
      </c>
      <c r="S135" s="28">
        <v>1</v>
      </c>
      <c r="AR135">
        <v>90</v>
      </c>
      <c r="AS135">
        <v>87.5</v>
      </c>
      <c r="AT135">
        <v>85.5</v>
      </c>
      <c r="AU135">
        <v>83</v>
      </c>
      <c r="AV135">
        <v>82</v>
      </c>
      <c r="AW135">
        <v>79.5</v>
      </c>
      <c r="AX135">
        <v>79</v>
      </c>
      <c r="AY135">
        <v>80.5</v>
      </c>
      <c r="AZ135">
        <v>82.5</v>
      </c>
      <c r="BA135">
        <v>85.5</v>
      </c>
      <c r="BB135">
        <v>89</v>
      </c>
      <c r="BC135">
        <v>91.5</v>
      </c>
      <c r="BD135">
        <v>95.5</v>
      </c>
      <c r="BE135">
        <v>97.5</v>
      </c>
      <c r="BF135">
        <v>100</v>
      </c>
      <c r="BG135">
        <v>102.5</v>
      </c>
      <c r="BH135">
        <v>102.5</v>
      </c>
      <c r="BI135">
        <v>101</v>
      </c>
      <c r="BJ135">
        <v>101</v>
      </c>
      <c r="BK135">
        <v>99</v>
      </c>
      <c r="BL135">
        <v>97.5</v>
      </c>
      <c r="BM135">
        <v>97.5</v>
      </c>
      <c r="BN135">
        <v>97.5</v>
      </c>
      <c r="BO135">
        <v>94</v>
      </c>
      <c r="DL135">
        <v>20</v>
      </c>
      <c r="DM135">
        <v>20</v>
      </c>
    </row>
    <row r="136" spans="1:117" hidden="1" x14ac:dyDescent="0.25">
      <c r="A136" t="s">
        <v>62</v>
      </c>
      <c r="B136" t="s">
        <v>101</v>
      </c>
      <c r="C136" t="s">
        <v>61</v>
      </c>
      <c r="D136" t="s">
        <v>61</v>
      </c>
      <c r="E136" t="s">
        <v>61</v>
      </c>
      <c r="F136" t="s">
        <v>61</v>
      </c>
      <c r="G136" t="s">
        <v>61</v>
      </c>
      <c r="H136" t="s">
        <v>101</v>
      </c>
      <c r="I136" t="s">
        <v>185</v>
      </c>
      <c r="J136" s="22">
        <v>43671</v>
      </c>
      <c r="K136" s="28">
        <v>20</v>
      </c>
      <c r="L136">
        <v>20</v>
      </c>
      <c r="M136">
        <v>3</v>
      </c>
      <c r="N136">
        <v>3</v>
      </c>
      <c r="O136">
        <v>0</v>
      </c>
      <c r="P136">
        <v>0</v>
      </c>
      <c r="Q136">
        <v>1</v>
      </c>
      <c r="R136">
        <v>1</v>
      </c>
      <c r="S136" s="28">
        <v>1</v>
      </c>
      <c r="AR136">
        <v>90</v>
      </c>
      <c r="AS136">
        <v>87.5</v>
      </c>
      <c r="AT136">
        <v>85.5</v>
      </c>
      <c r="AU136">
        <v>83</v>
      </c>
      <c r="AV136">
        <v>82</v>
      </c>
      <c r="AW136">
        <v>79.5</v>
      </c>
      <c r="AX136">
        <v>79</v>
      </c>
      <c r="AY136">
        <v>80.5</v>
      </c>
      <c r="AZ136">
        <v>82.5</v>
      </c>
      <c r="BA136">
        <v>85.5</v>
      </c>
      <c r="BB136">
        <v>89</v>
      </c>
      <c r="BC136">
        <v>91.5</v>
      </c>
      <c r="BD136">
        <v>95.5</v>
      </c>
      <c r="BE136">
        <v>97.5</v>
      </c>
      <c r="BF136">
        <v>100</v>
      </c>
      <c r="BG136">
        <v>102.5</v>
      </c>
      <c r="BH136">
        <v>102.5</v>
      </c>
      <c r="BI136">
        <v>101</v>
      </c>
      <c r="BJ136">
        <v>101</v>
      </c>
      <c r="BK136">
        <v>99</v>
      </c>
      <c r="BL136">
        <v>97.5</v>
      </c>
      <c r="BM136">
        <v>97.5</v>
      </c>
      <c r="BN136">
        <v>97.5</v>
      </c>
      <c r="BO136">
        <v>94</v>
      </c>
      <c r="DL136">
        <v>20</v>
      </c>
      <c r="DM136">
        <v>20</v>
      </c>
    </row>
    <row r="137" spans="1:117" hidden="1" x14ac:dyDescent="0.25">
      <c r="A137" t="s">
        <v>62</v>
      </c>
      <c r="B137" t="s">
        <v>61</v>
      </c>
      <c r="C137" t="s">
        <v>61</v>
      </c>
      <c r="D137" t="s">
        <v>61</v>
      </c>
      <c r="E137" t="s">
        <v>61</v>
      </c>
      <c r="F137" t="s">
        <v>61</v>
      </c>
      <c r="G137" t="s">
        <v>61</v>
      </c>
      <c r="H137" t="s">
        <v>61</v>
      </c>
      <c r="I137" t="s">
        <v>185</v>
      </c>
      <c r="J137" s="22">
        <v>43671</v>
      </c>
      <c r="K137" s="28">
        <v>20</v>
      </c>
      <c r="L137">
        <v>20</v>
      </c>
      <c r="M137">
        <v>3</v>
      </c>
      <c r="N137">
        <v>3</v>
      </c>
      <c r="O137">
        <v>0</v>
      </c>
      <c r="P137">
        <v>0</v>
      </c>
      <c r="Q137">
        <v>1</v>
      </c>
      <c r="R137">
        <v>1</v>
      </c>
      <c r="S137" s="28">
        <v>1</v>
      </c>
      <c r="AR137">
        <v>90</v>
      </c>
      <c r="AS137">
        <v>87.5</v>
      </c>
      <c r="AT137">
        <v>85.5</v>
      </c>
      <c r="AU137">
        <v>83</v>
      </c>
      <c r="AV137">
        <v>82</v>
      </c>
      <c r="AW137">
        <v>79.5</v>
      </c>
      <c r="AX137">
        <v>79</v>
      </c>
      <c r="AY137">
        <v>80.5</v>
      </c>
      <c r="AZ137">
        <v>82.5</v>
      </c>
      <c r="BA137">
        <v>85.5</v>
      </c>
      <c r="BB137">
        <v>89</v>
      </c>
      <c r="BC137">
        <v>91.5</v>
      </c>
      <c r="BD137">
        <v>95.5</v>
      </c>
      <c r="BE137">
        <v>97.5</v>
      </c>
      <c r="BF137">
        <v>100</v>
      </c>
      <c r="BG137">
        <v>102.5</v>
      </c>
      <c r="BH137">
        <v>102.5</v>
      </c>
      <c r="BI137">
        <v>101</v>
      </c>
      <c r="BJ137">
        <v>101</v>
      </c>
      <c r="BK137">
        <v>99</v>
      </c>
      <c r="BL137">
        <v>97.5</v>
      </c>
      <c r="BM137">
        <v>97.5</v>
      </c>
      <c r="BN137">
        <v>97.5</v>
      </c>
      <c r="BO137">
        <v>94</v>
      </c>
      <c r="DL137">
        <v>20</v>
      </c>
      <c r="DM137">
        <v>20</v>
      </c>
    </row>
    <row r="138" spans="1:117" hidden="1" x14ac:dyDescent="0.25">
      <c r="A138" t="s">
        <v>62</v>
      </c>
      <c r="B138" t="s">
        <v>186</v>
      </c>
      <c r="C138" t="s">
        <v>61</v>
      </c>
      <c r="D138" t="s">
        <v>61</v>
      </c>
      <c r="E138" t="s">
        <v>186</v>
      </c>
      <c r="F138" t="s">
        <v>61</v>
      </c>
      <c r="G138" t="s">
        <v>61</v>
      </c>
      <c r="H138" t="s">
        <v>61</v>
      </c>
      <c r="I138" t="s">
        <v>185</v>
      </c>
      <c r="J138" s="22">
        <v>43671</v>
      </c>
      <c r="K138" s="28">
        <v>20</v>
      </c>
      <c r="L138">
        <v>20</v>
      </c>
      <c r="M138">
        <v>2</v>
      </c>
      <c r="N138">
        <v>2</v>
      </c>
      <c r="O138">
        <v>0</v>
      </c>
      <c r="P138">
        <v>0</v>
      </c>
      <c r="Q138">
        <v>1</v>
      </c>
      <c r="R138">
        <v>1</v>
      </c>
      <c r="S138" s="28">
        <v>1</v>
      </c>
      <c r="AR138">
        <v>90</v>
      </c>
      <c r="AS138">
        <v>87.5</v>
      </c>
      <c r="AT138">
        <v>85.5</v>
      </c>
      <c r="AU138">
        <v>83</v>
      </c>
      <c r="AV138">
        <v>82</v>
      </c>
      <c r="AW138">
        <v>79.5</v>
      </c>
      <c r="AX138">
        <v>79</v>
      </c>
      <c r="AY138">
        <v>80.5</v>
      </c>
      <c r="AZ138">
        <v>82.5</v>
      </c>
      <c r="BA138">
        <v>85.5</v>
      </c>
      <c r="BB138">
        <v>89</v>
      </c>
      <c r="BC138">
        <v>91.5</v>
      </c>
      <c r="BD138">
        <v>95.5</v>
      </c>
      <c r="BE138">
        <v>97.5</v>
      </c>
      <c r="BF138">
        <v>100</v>
      </c>
      <c r="BG138">
        <v>102.5</v>
      </c>
      <c r="BH138">
        <v>102.5</v>
      </c>
      <c r="BI138">
        <v>101</v>
      </c>
      <c r="BJ138">
        <v>101</v>
      </c>
      <c r="BK138">
        <v>99</v>
      </c>
      <c r="BL138">
        <v>97.5</v>
      </c>
      <c r="BM138">
        <v>97.5</v>
      </c>
      <c r="BN138">
        <v>97.5</v>
      </c>
      <c r="BO138">
        <v>94</v>
      </c>
      <c r="DL138">
        <v>20</v>
      </c>
      <c r="DM138">
        <v>20</v>
      </c>
    </row>
    <row r="139" spans="1:117" hidden="1" x14ac:dyDescent="0.25">
      <c r="A139" t="s">
        <v>62</v>
      </c>
      <c r="B139" t="s">
        <v>36</v>
      </c>
      <c r="C139" t="s">
        <v>36</v>
      </c>
      <c r="D139" t="s">
        <v>61</v>
      </c>
      <c r="E139" t="s">
        <v>61</v>
      </c>
      <c r="F139" t="s">
        <v>61</v>
      </c>
      <c r="G139" t="s">
        <v>61</v>
      </c>
      <c r="H139" t="s">
        <v>61</v>
      </c>
      <c r="I139" t="s">
        <v>185</v>
      </c>
      <c r="J139" s="22">
        <v>43671</v>
      </c>
      <c r="K139" s="28">
        <v>20</v>
      </c>
      <c r="L139">
        <v>20</v>
      </c>
      <c r="M139">
        <v>1</v>
      </c>
      <c r="N139">
        <v>1</v>
      </c>
      <c r="O139">
        <v>0</v>
      </c>
      <c r="P139">
        <v>1</v>
      </c>
      <c r="Q139">
        <v>1</v>
      </c>
      <c r="R139">
        <v>1</v>
      </c>
      <c r="S139" s="28">
        <v>1</v>
      </c>
      <c r="AR139">
        <v>90</v>
      </c>
      <c r="AS139">
        <v>87.5</v>
      </c>
      <c r="AT139">
        <v>85.5</v>
      </c>
      <c r="AU139">
        <v>83</v>
      </c>
      <c r="AV139">
        <v>82</v>
      </c>
      <c r="AW139">
        <v>79.5</v>
      </c>
      <c r="AX139">
        <v>79</v>
      </c>
      <c r="AY139">
        <v>80.5</v>
      </c>
      <c r="AZ139">
        <v>82.5</v>
      </c>
      <c r="BA139">
        <v>85.5</v>
      </c>
      <c r="BB139">
        <v>89</v>
      </c>
      <c r="BC139">
        <v>91.5</v>
      </c>
      <c r="BD139">
        <v>95.5</v>
      </c>
      <c r="BE139">
        <v>97.5</v>
      </c>
      <c r="BF139">
        <v>100</v>
      </c>
      <c r="BG139">
        <v>102.5</v>
      </c>
      <c r="BH139">
        <v>102.5</v>
      </c>
      <c r="BI139">
        <v>101</v>
      </c>
      <c r="BJ139">
        <v>101</v>
      </c>
      <c r="BK139">
        <v>99</v>
      </c>
      <c r="BL139">
        <v>97.5</v>
      </c>
      <c r="BM139">
        <v>97.5</v>
      </c>
      <c r="BN139">
        <v>97.5</v>
      </c>
      <c r="BO139">
        <v>94</v>
      </c>
      <c r="DL139">
        <v>20</v>
      </c>
      <c r="DM139">
        <v>20</v>
      </c>
    </row>
    <row r="140" spans="1:117" hidden="1" x14ac:dyDescent="0.25">
      <c r="A140" t="s">
        <v>62</v>
      </c>
      <c r="B140" t="s">
        <v>202</v>
      </c>
      <c r="C140" t="s">
        <v>61</v>
      </c>
      <c r="D140" t="s">
        <v>61</v>
      </c>
      <c r="E140" t="s">
        <v>61</v>
      </c>
      <c r="F140" t="s">
        <v>97</v>
      </c>
      <c r="G140" t="s">
        <v>61</v>
      </c>
      <c r="H140" t="s">
        <v>61</v>
      </c>
      <c r="I140" t="s">
        <v>185</v>
      </c>
      <c r="J140" s="22">
        <v>43671</v>
      </c>
      <c r="K140" s="28">
        <v>20</v>
      </c>
      <c r="L140">
        <v>20</v>
      </c>
      <c r="M140">
        <v>3</v>
      </c>
      <c r="N140">
        <v>3</v>
      </c>
      <c r="O140">
        <v>0</v>
      </c>
      <c r="P140">
        <v>0</v>
      </c>
      <c r="Q140">
        <v>1</v>
      </c>
      <c r="R140">
        <v>1</v>
      </c>
      <c r="S140" s="28">
        <v>1</v>
      </c>
      <c r="AR140">
        <v>90</v>
      </c>
      <c r="AS140">
        <v>87.5</v>
      </c>
      <c r="AT140">
        <v>85.5</v>
      </c>
      <c r="AU140">
        <v>83</v>
      </c>
      <c r="AV140">
        <v>82</v>
      </c>
      <c r="AW140">
        <v>79.5</v>
      </c>
      <c r="AX140">
        <v>79</v>
      </c>
      <c r="AY140">
        <v>80.5</v>
      </c>
      <c r="AZ140">
        <v>82.5</v>
      </c>
      <c r="BA140">
        <v>85.5</v>
      </c>
      <c r="BB140">
        <v>89</v>
      </c>
      <c r="BC140">
        <v>91.5</v>
      </c>
      <c r="BD140">
        <v>95.5</v>
      </c>
      <c r="BE140">
        <v>97.5</v>
      </c>
      <c r="BF140">
        <v>100</v>
      </c>
      <c r="BG140">
        <v>102.5</v>
      </c>
      <c r="BH140">
        <v>102.5</v>
      </c>
      <c r="BI140">
        <v>101</v>
      </c>
      <c r="BJ140">
        <v>101</v>
      </c>
      <c r="BK140">
        <v>99</v>
      </c>
      <c r="BL140">
        <v>97.5</v>
      </c>
      <c r="BM140">
        <v>97.5</v>
      </c>
      <c r="BN140">
        <v>97.5</v>
      </c>
      <c r="BO140">
        <v>94</v>
      </c>
      <c r="DL140">
        <v>20</v>
      </c>
      <c r="DM140">
        <v>20</v>
      </c>
    </row>
    <row r="141" spans="1:117" hidden="1" x14ac:dyDescent="0.25">
      <c r="A141" t="s">
        <v>62</v>
      </c>
      <c r="B141" t="s">
        <v>189</v>
      </c>
      <c r="C141" t="s">
        <v>189</v>
      </c>
      <c r="D141" t="s">
        <v>61</v>
      </c>
      <c r="E141" t="s">
        <v>61</v>
      </c>
      <c r="F141" t="s">
        <v>61</v>
      </c>
      <c r="G141" t="s">
        <v>61</v>
      </c>
      <c r="H141" t="s">
        <v>61</v>
      </c>
      <c r="I141" t="s">
        <v>185</v>
      </c>
      <c r="J141" s="22">
        <v>43671</v>
      </c>
      <c r="K141" s="28">
        <v>20</v>
      </c>
      <c r="L141">
        <v>20</v>
      </c>
      <c r="M141">
        <v>2</v>
      </c>
      <c r="N141">
        <v>2</v>
      </c>
      <c r="O141">
        <v>0</v>
      </c>
      <c r="P141">
        <v>0</v>
      </c>
      <c r="Q141">
        <v>1</v>
      </c>
      <c r="R141">
        <v>1</v>
      </c>
      <c r="S141" s="28">
        <v>1</v>
      </c>
      <c r="AR141">
        <v>90</v>
      </c>
      <c r="AS141">
        <v>87.5</v>
      </c>
      <c r="AT141">
        <v>85.5</v>
      </c>
      <c r="AU141">
        <v>83</v>
      </c>
      <c r="AV141">
        <v>82</v>
      </c>
      <c r="AW141">
        <v>79.5</v>
      </c>
      <c r="AX141">
        <v>79</v>
      </c>
      <c r="AY141">
        <v>80.5</v>
      </c>
      <c r="AZ141">
        <v>82.5</v>
      </c>
      <c r="BA141">
        <v>85.5</v>
      </c>
      <c r="BB141">
        <v>89</v>
      </c>
      <c r="BC141">
        <v>91.5</v>
      </c>
      <c r="BD141">
        <v>95.5</v>
      </c>
      <c r="BE141">
        <v>97.5</v>
      </c>
      <c r="BF141">
        <v>100</v>
      </c>
      <c r="BG141">
        <v>102.5</v>
      </c>
      <c r="BH141">
        <v>102.5</v>
      </c>
      <c r="BI141">
        <v>101</v>
      </c>
      <c r="BJ141">
        <v>101</v>
      </c>
      <c r="BK141">
        <v>99</v>
      </c>
      <c r="BL141">
        <v>97.5</v>
      </c>
      <c r="BM141">
        <v>97.5</v>
      </c>
      <c r="BN141">
        <v>97.5</v>
      </c>
      <c r="BO141">
        <v>94</v>
      </c>
      <c r="DL141">
        <v>20</v>
      </c>
      <c r="DM141">
        <v>20</v>
      </c>
    </row>
    <row r="142" spans="1:117" hidden="1" x14ac:dyDescent="0.25">
      <c r="A142" t="s">
        <v>62</v>
      </c>
      <c r="B142" t="s">
        <v>33</v>
      </c>
      <c r="C142" t="s">
        <v>61</v>
      </c>
      <c r="D142" t="s">
        <v>61</v>
      </c>
      <c r="E142" t="s">
        <v>33</v>
      </c>
      <c r="F142" t="s">
        <v>61</v>
      </c>
      <c r="G142" t="s">
        <v>61</v>
      </c>
      <c r="H142" t="s">
        <v>61</v>
      </c>
      <c r="I142" t="s">
        <v>185</v>
      </c>
      <c r="J142" s="22">
        <v>43671</v>
      </c>
      <c r="K142" s="28">
        <v>20</v>
      </c>
      <c r="L142">
        <v>20</v>
      </c>
      <c r="M142">
        <v>1</v>
      </c>
      <c r="N142">
        <v>1</v>
      </c>
      <c r="O142">
        <v>0</v>
      </c>
      <c r="P142">
        <v>1</v>
      </c>
      <c r="Q142">
        <v>1</v>
      </c>
      <c r="R142">
        <v>1</v>
      </c>
      <c r="S142" s="28">
        <v>1</v>
      </c>
      <c r="AR142">
        <v>90</v>
      </c>
      <c r="AS142">
        <v>87.5</v>
      </c>
      <c r="AT142">
        <v>85.5</v>
      </c>
      <c r="AU142">
        <v>83</v>
      </c>
      <c r="AV142">
        <v>82</v>
      </c>
      <c r="AW142">
        <v>79.5</v>
      </c>
      <c r="AX142">
        <v>79</v>
      </c>
      <c r="AY142">
        <v>80.5</v>
      </c>
      <c r="AZ142">
        <v>82.5</v>
      </c>
      <c r="BA142">
        <v>85.5</v>
      </c>
      <c r="BB142">
        <v>89</v>
      </c>
      <c r="BC142">
        <v>91.5</v>
      </c>
      <c r="BD142">
        <v>95.5</v>
      </c>
      <c r="BE142">
        <v>97.5</v>
      </c>
      <c r="BF142">
        <v>100</v>
      </c>
      <c r="BG142">
        <v>102.5</v>
      </c>
      <c r="BH142">
        <v>102.5</v>
      </c>
      <c r="BI142">
        <v>101</v>
      </c>
      <c r="BJ142">
        <v>101</v>
      </c>
      <c r="BK142">
        <v>99</v>
      </c>
      <c r="BL142">
        <v>97.5</v>
      </c>
      <c r="BM142">
        <v>97.5</v>
      </c>
      <c r="BN142">
        <v>97.5</v>
      </c>
      <c r="BO142">
        <v>94</v>
      </c>
      <c r="DL142">
        <v>20</v>
      </c>
      <c r="DM142">
        <v>20</v>
      </c>
    </row>
    <row r="143" spans="1:117" hidden="1" x14ac:dyDescent="0.25">
      <c r="A143" t="s">
        <v>62</v>
      </c>
      <c r="B143" t="s">
        <v>108</v>
      </c>
      <c r="C143" t="s">
        <v>61</v>
      </c>
      <c r="D143" t="s">
        <v>108</v>
      </c>
      <c r="E143" t="s">
        <v>61</v>
      </c>
      <c r="F143" t="s">
        <v>61</v>
      </c>
      <c r="G143" t="s">
        <v>61</v>
      </c>
      <c r="H143" t="s">
        <v>61</v>
      </c>
      <c r="I143" t="s">
        <v>185</v>
      </c>
      <c r="J143" s="22">
        <v>43671</v>
      </c>
      <c r="K143" s="28">
        <v>20</v>
      </c>
      <c r="L143">
        <v>20</v>
      </c>
      <c r="M143">
        <v>3</v>
      </c>
      <c r="N143">
        <v>3</v>
      </c>
      <c r="O143">
        <v>0</v>
      </c>
      <c r="P143">
        <v>0</v>
      </c>
      <c r="Q143">
        <v>1</v>
      </c>
      <c r="R143">
        <v>1</v>
      </c>
      <c r="S143" s="28">
        <v>1</v>
      </c>
      <c r="AR143">
        <v>90</v>
      </c>
      <c r="AS143">
        <v>87.5</v>
      </c>
      <c r="AT143">
        <v>85.5</v>
      </c>
      <c r="AU143">
        <v>83</v>
      </c>
      <c r="AV143">
        <v>82</v>
      </c>
      <c r="AW143">
        <v>79.5</v>
      </c>
      <c r="AX143">
        <v>79</v>
      </c>
      <c r="AY143">
        <v>80.5</v>
      </c>
      <c r="AZ143">
        <v>82.5</v>
      </c>
      <c r="BA143">
        <v>85.5</v>
      </c>
      <c r="BB143">
        <v>89</v>
      </c>
      <c r="BC143">
        <v>91.5</v>
      </c>
      <c r="BD143">
        <v>95.5</v>
      </c>
      <c r="BE143">
        <v>97.5</v>
      </c>
      <c r="BF143">
        <v>100</v>
      </c>
      <c r="BG143">
        <v>102.5</v>
      </c>
      <c r="BH143">
        <v>102.5</v>
      </c>
      <c r="BI143">
        <v>101</v>
      </c>
      <c r="BJ143">
        <v>101</v>
      </c>
      <c r="BK143">
        <v>99</v>
      </c>
      <c r="BL143">
        <v>97.5</v>
      </c>
      <c r="BM143">
        <v>97.5</v>
      </c>
      <c r="BN143">
        <v>97.5</v>
      </c>
      <c r="BO143">
        <v>94</v>
      </c>
      <c r="DL143">
        <v>20</v>
      </c>
      <c r="DM143">
        <v>20</v>
      </c>
    </row>
    <row r="144" spans="1:117" hidden="1" x14ac:dyDescent="0.25">
      <c r="A144" t="s">
        <v>62</v>
      </c>
      <c r="B144" t="s">
        <v>187</v>
      </c>
      <c r="C144" t="s">
        <v>61</v>
      </c>
      <c r="D144" t="s">
        <v>187</v>
      </c>
      <c r="E144" t="s">
        <v>61</v>
      </c>
      <c r="F144" t="s">
        <v>61</v>
      </c>
      <c r="G144" t="s">
        <v>61</v>
      </c>
      <c r="H144" t="s">
        <v>61</v>
      </c>
      <c r="I144" t="s">
        <v>208</v>
      </c>
      <c r="J144" s="22">
        <v>43691</v>
      </c>
      <c r="K144" s="28">
        <v>19</v>
      </c>
      <c r="L144">
        <v>19</v>
      </c>
      <c r="M144">
        <v>1</v>
      </c>
      <c r="N144">
        <v>1</v>
      </c>
      <c r="O144">
        <v>0</v>
      </c>
      <c r="P144">
        <v>1</v>
      </c>
      <c r="Q144">
        <v>1</v>
      </c>
      <c r="R144">
        <v>1</v>
      </c>
      <c r="S144" s="28">
        <v>1</v>
      </c>
      <c r="AR144">
        <v>74</v>
      </c>
      <c r="AS144">
        <v>69</v>
      </c>
      <c r="AT144">
        <v>67.5</v>
      </c>
      <c r="AU144">
        <v>66.5</v>
      </c>
      <c r="AV144">
        <v>65.5</v>
      </c>
      <c r="AW144">
        <v>65</v>
      </c>
      <c r="AX144">
        <v>64.5</v>
      </c>
      <c r="AY144">
        <v>65.5</v>
      </c>
      <c r="AZ144">
        <v>70.5</v>
      </c>
      <c r="BA144">
        <v>75.5</v>
      </c>
      <c r="BB144">
        <v>81</v>
      </c>
      <c r="BC144">
        <v>85.5</v>
      </c>
      <c r="BD144">
        <v>89.5</v>
      </c>
      <c r="BE144">
        <v>94</v>
      </c>
      <c r="BF144">
        <v>96.5</v>
      </c>
      <c r="BG144">
        <v>99</v>
      </c>
      <c r="BH144">
        <v>99.5</v>
      </c>
      <c r="BI144">
        <v>97</v>
      </c>
      <c r="BJ144">
        <v>93.5</v>
      </c>
      <c r="BK144">
        <v>88.5</v>
      </c>
      <c r="BL144">
        <v>84</v>
      </c>
      <c r="BM144">
        <v>80.5</v>
      </c>
      <c r="BN144">
        <v>79</v>
      </c>
      <c r="BO144">
        <v>78.5</v>
      </c>
      <c r="DL144">
        <v>19</v>
      </c>
      <c r="DM144">
        <v>19</v>
      </c>
    </row>
    <row r="145" spans="1:117" hidden="1" x14ac:dyDescent="0.25">
      <c r="A145" t="s">
        <v>62</v>
      </c>
      <c r="B145" t="s">
        <v>35</v>
      </c>
      <c r="C145" t="s">
        <v>61</v>
      </c>
      <c r="D145" t="s">
        <v>61</v>
      </c>
      <c r="E145" t="s">
        <v>35</v>
      </c>
      <c r="F145" t="s">
        <v>61</v>
      </c>
      <c r="G145" t="s">
        <v>61</v>
      </c>
      <c r="H145" t="s">
        <v>61</v>
      </c>
      <c r="I145" t="s">
        <v>208</v>
      </c>
      <c r="J145" s="22">
        <v>43691</v>
      </c>
      <c r="K145" s="28">
        <v>19</v>
      </c>
      <c r="L145">
        <v>19</v>
      </c>
      <c r="M145">
        <v>1</v>
      </c>
      <c r="N145">
        <v>1</v>
      </c>
      <c r="O145">
        <v>0</v>
      </c>
      <c r="P145">
        <v>1</v>
      </c>
      <c r="Q145">
        <v>1</v>
      </c>
      <c r="R145">
        <v>1</v>
      </c>
      <c r="S145" s="28">
        <v>1</v>
      </c>
      <c r="AR145">
        <v>74</v>
      </c>
      <c r="AS145">
        <v>69</v>
      </c>
      <c r="AT145">
        <v>67.5</v>
      </c>
      <c r="AU145">
        <v>66.5</v>
      </c>
      <c r="AV145">
        <v>65.5</v>
      </c>
      <c r="AW145">
        <v>65</v>
      </c>
      <c r="AX145">
        <v>64.5</v>
      </c>
      <c r="AY145">
        <v>65.5</v>
      </c>
      <c r="AZ145">
        <v>70.5</v>
      </c>
      <c r="BA145">
        <v>75.5</v>
      </c>
      <c r="BB145">
        <v>81</v>
      </c>
      <c r="BC145">
        <v>85.5</v>
      </c>
      <c r="BD145">
        <v>89.5</v>
      </c>
      <c r="BE145">
        <v>94</v>
      </c>
      <c r="BF145">
        <v>96.5</v>
      </c>
      <c r="BG145">
        <v>99</v>
      </c>
      <c r="BH145">
        <v>99.5</v>
      </c>
      <c r="BI145">
        <v>97</v>
      </c>
      <c r="BJ145">
        <v>93.5</v>
      </c>
      <c r="BK145">
        <v>88.5</v>
      </c>
      <c r="BL145">
        <v>84</v>
      </c>
      <c r="BM145">
        <v>80.5</v>
      </c>
      <c r="BN145">
        <v>79</v>
      </c>
      <c r="BO145">
        <v>78.5</v>
      </c>
      <c r="DL145">
        <v>19</v>
      </c>
      <c r="DM145">
        <v>19</v>
      </c>
    </row>
    <row r="146" spans="1:117" hidden="1" x14ac:dyDescent="0.25">
      <c r="A146" t="s">
        <v>62</v>
      </c>
      <c r="B146" t="s">
        <v>38</v>
      </c>
      <c r="C146" t="s">
        <v>61</v>
      </c>
      <c r="D146" t="s">
        <v>61</v>
      </c>
      <c r="E146" t="s">
        <v>38</v>
      </c>
      <c r="F146" t="s">
        <v>61</v>
      </c>
      <c r="G146" t="s">
        <v>61</v>
      </c>
      <c r="H146" t="s">
        <v>61</v>
      </c>
      <c r="I146" t="s">
        <v>208</v>
      </c>
      <c r="J146" s="22">
        <v>43691</v>
      </c>
      <c r="K146" s="28">
        <v>19</v>
      </c>
      <c r="L146">
        <v>19</v>
      </c>
      <c r="M146">
        <v>2</v>
      </c>
      <c r="N146">
        <v>2</v>
      </c>
      <c r="O146">
        <v>0</v>
      </c>
      <c r="P146">
        <v>0</v>
      </c>
      <c r="Q146">
        <v>1</v>
      </c>
      <c r="R146">
        <v>1</v>
      </c>
      <c r="S146" s="28">
        <v>1</v>
      </c>
      <c r="AR146">
        <v>74</v>
      </c>
      <c r="AS146">
        <v>69</v>
      </c>
      <c r="AT146">
        <v>67.5</v>
      </c>
      <c r="AU146">
        <v>66.5</v>
      </c>
      <c r="AV146">
        <v>65.5</v>
      </c>
      <c r="AW146">
        <v>65</v>
      </c>
      <c r="AX146">
        <v>64.5</v>
      </c>
      <c r="AY146">
        <v>65.5</v>
      </c>
      <c r="AZ146">
        <v>70.5</v>
      </c>
      <c r="BA146">
        <v>75.5</v>
      </c>
      <c r="BB146">
        <v>81</v>
      </c>
      <c r="BC146">
        <v>85.5</v>
      </c>
      <c r="BD146">
        <v>89.5</v>
      </c>
      <c r="BE146">
        <v>94</v>
      </c>
      <c r="BF146">
        <v>96.5</v>
      </c>
      <c r="BG146">
        <v>99</v>
      </c>
      <c r="BH146">
        <v>99.5</v>
      </c>
      <c r="BI146">
        <v>97</v>
      </c>
      <c r="BJ146">
        <v>93.5</v>
      </c>
      <c r="BK146">
        <v>88.5</v>
      </c>
      <c r="BL146">
        <v>84</v>
      </c>
      <c r="BM146">
        <v>80.5</v>
      </c>
      <c r="BN146">
        <v>79</v>
      </c>
      <c r="BO146">
        <v>78.5</v>
      </c>
      <c r="DL146">
        <v>19</v>
      </c>
      <c r="DM146">
        <v>19</v>
      </c>
    </row>
    <row r="147" spans="1:117" hidden="1" x14ac:dyDescent="0.25">
      <c r="A147" t="s">
        <v>62</v>
      </c>
      <c r="B147" t="s">
        <v>31</v>
      </c>
      <c r="C147" t="s">
        <v>61</v>
      </c>
      <c r="D147" t="s">
        <v>61</v>
      </c>
      <c r="E147" t="s">
        <v>31</v>
      </c>
      <c r="F147" t="s">
        <v>61</v>
      </c>
      <c r="G147" t="s">
        <v>61</v>
      </c>
      <c r="H147" t="s">
        <v>61</v>
      </c>
      <c r="I147" t="s">
        <v>208</v>
      </c>
      <c r="J147" s="22">
        <v>43691</v>
      </c>
      <c r="K147" s="28">
        <v>19</v>
      </c>
      <c r="L147">
        <v>19</v>
      </c>
      <c r="M147">
        <v>2</v>
      </c>
      <c r="N147">
        <v>2</v>
      </c>
      <c r="O147">
        <v>0</v>
      </c>
      <c r="P147">
        <v>0</v>
      </c>
      <c r="Q147">
        <v>1</v>
      </c>
      <c r="R147">
        <v>1</v>
      </c>
      <c r="S147" s="28">
        <v>1</v>
      </c>
      <c r="AR147">
        <v>74</v>
      </c>
      <c r="AS147">
        <v>69</v>
      </c>
      <c r="AT147">
        <v>67.5</v>
      </c>
      <c r="AU147">
        <v>66.5</v>
      </c>
      <c r="AV147">
        <v>65.5</v>
      </c>
      <c r="AW147">
        <v>65</v>
      </c>
      <c r="AX147">
        <v>64.5</v>
      </c>
      <c r="AY147">
        <v>65.5</v>
      </c>
      <c r="AZ147">
        <v>70.5</v>
      </c>
      <c r="BA147">
        <v>75.5</v>
      </c>
      <c r="BB147">
        <v>81</v>
      </c>
      <c r="BC147">
        <v>85.5</v>
      </c>
      <c r="BD147">
        <v>89.5</v>
      </c>
      <c r="BE147">
        <v>94</v>
      </c>
      <c r="BF147">
        <v>96.5</v>
      </c>
      <c r="BG147">
        <v>99</v>
      </c>
      <c r="BH147">
        <v>99.5</v>
      </c>
      <c r="BI147">
        <v>97</v>
      </c>
      <c r="BJ147">
        <v>93.5</v>
      </c>
      <c r="BK147">
        <v>88.5</v>
      </c>
      <c r="BL147">
        <v>84</v>
      </c>
      <c r="BM147">
        <v>80.5</v>
      </c>
      <c r="BN147">
        <v>79</v>
      </c>
      <c r="BO147">
        <v>78.5</v>
      </c>
      <c r="DL147">
        <v>19</v>
      </c>
      <c r="DM147">
        <v>19</v>
      </c>
    </row>
    <row r="148" spans="1:117" hidden="1" x14ac:dyDescent="0.25">
      <c r="A148" t="s">
        <v>62</v>
      </c>
      <c r="B148" t="s">
        <v>186</v>
      </c>
      <c r="C148" t="s">
        <v>61</v>
      </c>
      <c r="D148" t="s">
        <v>61</v>
      </c>
      <c r="E148" t="s">
        <v>186</v>
      </c>
      <c r="F148" t="s">
        <v>61</v>
      </c>
      <c r="G148" t="s">
        <v>61</v>
      </c>
      <c r="H148" t="s">
        <v>61</v>
      </c>
      <c r="I148" t="s">
        <v>208</v>
      </c>
      <c r="J148" s="22">
        <v>43691</v>
      </c>
      <c r="K148" s="28">
        <v>19</v>
      </c>
      <c r="L148">
        <v>19</v>
      </c>
      <c r="M148">
        <v>4</v>
      </c>
      <c r="N148">
        <v>4</v>
      </c>
      <c r="O148">
        <v>0</v>
      </c>
      <c r="P148">
        <v>0</v>
      </c>
      <c r="Q148">
        <v>1</v>
      </c>
      <c r="R148">
        <v>1</v>
      </c>
      <c r="S148" s="28">
        <v>1</v>
      </c>
      <c r="AR148">
        <v>74</v>
      </c>
      <c r="AS148">
        <v>69</v>
      </c>
      <c r="AT148">
        <v>67.5</v>
      </c>
      <c r="AU148">
        <v>66.5</v>
      </c>
      <c r="AV148">
        <v>65.5</v>
      </c>
      <c r="AW148">
        <v>65</v>
      </c>
      <c r="AX148">
        <v>64.5</v>
      </c>
      <c r="AY148">
        <v>65.5</v>
      </c>
      <c r="AZ148">
        <v>70.5</v>
      </c>
      <c r="BA148">
        <v>75.5</v>
      </c>
      <c r="BB148">
        <v>81</v>
      </c>
      <c r="BC148">
        <v>85.5</v>
      </c>
      <c r="BD148">
        <v>89.5</v>
      </c>
      <c r="BE148">
        <v>94</v>
      </c>
      <c r="BF148">
        <v>96.5</v>
      </c>
      <c r="BG148">
        <v>99</v>
      </c>
      <c r="BH148">
        <v>99.5</v>
      </c>
      <c r="BI148">
        <v>97</v>
      </c>
      <c r="BJ148">
        <v>93.5</v>
      </c>
      <c r="BK148">
        <v>88.5</v>
      </c>
      <c r="BL148">
        <v>84</v>
      </c>
      <c r="BM148">
        <v>80.5</v>
      </c>
      <c r="BN148">
        <v>79</v>
      </c>
      <c r="BO148">
        <v>78.5</v>
      </c>
      <c r="DL148">
        <v>19</v>
      </c>
      <c r="DM148">
        <v>19</v>
      </c>
    </row>
    <row r="149" spans="1:117" hidden="1" x14ac:dyDescent="0.25">
      <c r="A149" t="s">
        <v>62</v>
      </c>
      <c r="B149" t="s">
        <v>37</v>
      </c>
      <c r="C149" t="s">
        <v>61</v>
      </c>
      <c r="D149" t="s">
        <v>61</v>
      </c>
      <c r="E149" t="s">
        <v>37</v>
      </c>
      <c r="F149" t="s">
        <v>61</v>
      </c>
      <c r="G149" t="s">
        <v>61</v>
      </c>
      <c r="H149" t="s">
        <v>61</v>
      </c>
      <c r="I149" t="s">
        <v>208</v>
      </c>
      <c r="J149" s="22">
        <v>43691</v>
      </c>
      <c r="K149" s="28">
        <v>19</v>
      </c>
      <c r="L149">
        <v>19</v>
      </c>
      <c r="M149">
        <v>51</v>
      </c>
      <c r="N149">
        <v>51</v>
      </c>
      <c r="O149">
        <v>0</v>
      </c>
      <c r="P149">
        <v>0</v>
      </c>
      <c r="Q149">
        <v>0</v>
      </c>
      <c r="R149">
        <v>1</v>
      </c>
      <c r="S149" s="28">
        <v>1</v>
      </c>
      <c r="AR149">
        <v>74</v>
      </c>
      <c r="AS149">
        <v>69</v>
      </c>
      <c r="AT149">
        <v>67.5</v>
      </c>
      <c r="AU149">
        <v>66.5</v>
      </c>
      <c r="AV149">
        <v>65.5</v>
      </c>
      <c r="AW149">
        <v>65</v>
      </c>
      <c r="AX149">
        <v>64.5</v>
      </c>
      <c r="AY149">
        <v>65.5</v>
      </c>
      <c r="AZ149">
        <v>70.5</v>
      </c>
      <c r="BA149">
        <v>75.5</v>
      </c>
      <c r="BB149">
        <v>81</v>
      </c>
      <c r="BC149">
        <v>85.5</v>
      </c>
      <c r="BD149">
        <v>89.5</v>
      </c>
      <c r="BE149">
        <v>94</v>
      </c>
      <c r="BF149">
        <v>96.5</v>
      </c>
      <c r="BG149">
        <v>99</v>
      </c>
      <c r="BH149">
        <v>99.5</v>
      </c>
      <c r="BI149">
        <v>97</v>
      </c>
      <c r="BJ149">
        <v>93.5</v>
      </c>
      <c r="BK149">
        <v>88.5</v>
      </c>
      <c r="BL149">
        <v>84</v>
      </c>
      <c r="BM149">
        <v>80.5</v>
      </c>
      <c r="BN149">
        <v>79</v>
      </c>
      <c r="BO149">
        <v>78.5</v>
      </c>
      <c r="DL149">
        <v>19</v>
      </c>
      <c r="DM149">
        <v>19</v>
      </c>
    </row>
    <row r="150" spans="1:117" hidden="1" x14ac:dyDescent="0.25">
      <c r="A150" t="s">
        <v>62</v>
      </c>
      <c r="B150" t="s">
        <v>109</v>
      </c>
      <c r="C150" t="s">
        <v>61</v>
      </c>
      <c r="D150" t="s">
        <v>109</v>
      </c>
      <c r="E150" t="s">
        <v>61</v>
      </c>
      <c r="F150" t="s">
        <v>61</v>
      </c>
      <c r="G150" t="s">
        <v>61</v>
      </c>
      <c r="H150" t="s">
        <v>61</v>
      </c>
      <c r="I150" t="s">
        <v>208</v>
      </c>
      <c r="J150" s="22">
        <v>43691</v>
      </c>
      <c r="K150" s="28">
        <v>19</v>
      </c>
      <c r="L150">
        <v>19</v>
      </c>
      <c r="M150">
        <v>60</v>
      </c>
      <c r="N150">
        <v>60</v>
      </c>
      <c r="O150">
        <v>0</v>
      </c>
      <c r="P150">
        <v>0</v>
      </c>
      <c r="Q150">
        <v>0</v>
      </c>
      <c r="R150">
        <v>1</v>
      </c>
      <c r="S150" s="28">
        <v>1</v>
      </c>
      <c r="AR150">
        <v>74</v>
      </c>
      <c r="AS150">
        <v>69</v>
      </c>
      <c r="AT150">
        <v>67.5</v>
      </c>
      <c r="AU150">
        <v>66.5</v>
      </c>
      <c r="AV150">
        <v>65.5</v>
      </c>
      <c r="AW150">
        <v>65</v>
      </c>
      <c r="AX150">
        <v>64.5</v>
      </c>
      <c r="AY150">
        <v>65.5</v>
      </c>
      <c r="AZ150">
        <v>70.5</v>
      </c>
      <c r="BA150">
        <v>75.5</v>
      </c>
      <c r="BB150">
        <v>81</v>
      </c>
      <c r="BC150">
        <v>85.5</v>
      </c>
      <c r="BD150">
        <v>89.5</v>
      </c>
      <c r="BE150">
        <v>94</v>
      </c>
      <c r="BF150">
        <v>96.5</v>
      </c>
      <c r="BG150">
        <v>99</v>
      </c>
      <c r="BH150">
        <v>99.5</v>
      </c>
      <c r="BI150">
        <v>97</v>
      </c>
      <c r="BJ150">
        <v>93.5</v>
      </c>
      <c r="BK150">
        <v>88.5</v>
      </c>
      <c r="BL150">
        <v>84</v>
      </c>
      <c r="BM150">
        <v>80.5</v>
      </c>
      <c r="BN150">
        <v>79</v>
      </c>
      <c r="BO150">
        <v>78.5</v>
      </c>
      <c r="DL150">
        <v>19</v>
      </c>
      <c r="DM150">
        <v>19</v>
      </c>
    </row>
    <row r="151" spans="1:117" hidden="1" x14ac:dyDescent="0.25">
      <c r="A151" t="s">
        <v>62</v>
      </c>
      <c r="B151" t="s">
        <v>101</v>
      </c>
      <c r="C151" t="s">
        <v>61</v>
      </c>
      <c r="D151" t="s">
        <v>61</v>
      </c>
      <c r="E151" t="s">
        <v>61</v>
      </c>
      <c r="F151" t="s">
        <v>61</v>
      </c>
      <c r="G151" t="s">
        <v>61</v>
      </c>
      <c r="H151" t="s">
        <v>101</v>
      </c>
      <c r="I151" t="s">
        <v>208</v>
      </c>
      <c r="J151" s="22">
        <v>43691</v>
      </c>
      <c r="K151" s="28">
        <v>19</v>
      </c>
      <c r="L151">
        <v>19</v>
      </c>
      <c r="M151">
        <v>20</v>
      </c>
      <c r="N151">
        <v>20</v>
      </c>
      <c r="O151">
        <v>0</v>
      </c>
      <c r="P151">
        <v>0</v>
      </c>
      <c r="Q151">
        <v>0</v>
      </c>
      <c r="R151">
        <v>1</v>
      </c>
      <c r="S151" s="28">
        <v>1</v>
      </c>
      <c r="AR151">
        <v>74</v>
      </c>
      <c r="AS151">
        <v>69</v>
      </c>
      <c r="AT151">
        <v>67.5</v>
      </c>
      <c r="AU151">
        <v>66.5</v>
      </c>
      <c r="AV151">
        <v>65.5</v>
      </c>
      <c r="AW151">
        <v>65</v>
      </c>
      <c r="AX151">
        <v>64.5</v>
      </c>
      <c r="AY151">
        <v>65.5</v>
      </c>
      <c r="AZ151">
        <v>70.5</v>
      </c>
      <c r="BA151">
        <v>75.5</v>
      </c>
      <c r="BB151">
        <v>81</v>
      </c>
      <c r="BC151">
        <v>85.5</v>
      </c>
      <c r="BD151">
        <v>89.5</v>
      </c>
      <c r="BE151">
        <v>94</v>
      </c>
      <c r="BF151">
        <v>96.5</v>
      </c>
      <c r="BG151">
        <v>99</v>
      </c>
      <c r="BH151">
        <v>99.5</v>
      </c>
      <c r="BI151">
        <v>97</v>
      </c>
      <c r="BJ151">
        <v>93.5</v>
      </c>
      <c r="BK151">
        <v>88.5</v>
      </c>
      <c r="BL151">
        <v>84</v>
      </c>
      <c r="BM151">
        <v>80.5</v>
      </c>
      <c r="BN151">
        <v>79</v>
      </c>
      <c r="BO151">
        <v>78.5</v>
      </c>
      <c r="DL151">
        <v>19</v>
      </c>
      <c r="DM151">
        <v>19</v>
      </c>
    </row>
    <row r="152" spans="1:117" hidden="1" x14ac:dyDescent="0.25">
      <c r="A152" t="s">
        <v>62</v>
      </c>
      <c r="B152" t="s">
        <v>30</v>
      </c>
      <c r="C152" t="s">
        <v>61</v>
      </c>
      <c r="D152" t="s">
        <v>61</v>
      </c>
      <c r="E152" t="s">
        <v>30</v>
      </c>
      <c r="F152" t="s">
        <v>61</v>
      </c>
      <c r="G152" t="s">
        <v>61</v>
      </c>
      <c r="H152" t="s">
        <v>61</v>
      </c>
      <c r="I152" t="s">
        <v>208</v>
      </c>
      <c r="J152" s="22">
        <v>43691</v>
      </c>
      <c r="K152" s="28">
        <v>19</v>
      </c>
      <c r="L152">
        <v>19</v>
      </c>
      <c r="M152">
        <v>1</v>
      </c>
      <c r="N152">
        <v>1</v>
      </c>
      <c r="O152">
        <v>0</v>
      </c>
      <c r="P152">
        <v>1</v>
      </c>
      <c r="Q152">
        <v>1</v>
      </c>
      <c r="R152">
        <v>1</v>
      </c>
      <c r="S152" s="28">
        <v>1</v>
      </c>
      <c r="AR152">
        <v>74</v>
      </c>
      <c r="AS152">
        <v>69</v>
      </c>
      <c r="AT152">
        <v>67.5</v>
      </c>
      <c r="AU152">
        <v>66.5</v>
      </c>
      <c r="AV152">
        <v>65.5</v>
      </c>
      <c r="AW152">
        <v>65</v>
      </c>
      <c r="AX152">
        <v>64.5</v>
      </c>
      <c r="AY152">
        <v>65.5</v>
      </c>
      <c r="AZ152">
        <v>70.5</v>
      </c>
      <c r="BA152">
        <v>75.5</v>
      </c>
      <c r="BB152">
        <v>81</v>
      </c>
      <c r="BC152">
        <v>85.5</v>
      </c>
      <c r="BD152">
        <v>89.5</v>
      </c>
      <c r="BE152">
        <v>94</v>
      </c>
      <c r="BF152">
        <v>96.5</v>
      </c>
      <c r="BG152">
        <v>99</v>
      </c>
      <c r="BH152">
        <v>99.5</v>
      </c>
      <c r="BI152">
        <v>97</v>
      </c>
      <c r="BJ152">
        <v>93.5</v>
      </c>
      <c r="BK152">
        <v>88.5</v>
      </c>
      <c r="BL152">
        <v>84</v>
      </c>
      <c r="BM152">
        <v>80.5</v>
      </c>
      <c r="BN152">
        <v>79</v>
      </c>
      <c r="BO152">
        <v>78.5</v>
      </c>
      <c r="DL152">
        <v>19</v>
      </c>
      <c r="DM152">
        <v>19</v>
      </c>
    </row>
    <row r="153" spans="1:117" hidden="1" x14ac:dyDescent="0.25">
      <c r="A153" t="s">
        <v>62</v>
      </c>
      <c r="B153" t="s">
        <v>189</v>
      </c>
      <c r="C153" t="s">
        <v>189</v>
      </c>
      <c r="D153" t="s">
        <v>61</v>
      </c>
      <c r="E153" t="s">
        <v>61</v>
      </c>
      <c r="F153" t="s">
        <v>61</v>
      </c>
      <c r="G153" t="s">
        <v>61</v>
      </c>
      <c r="H153" t="s">
        <v>61</v>
      </c>
      <c r="I153" t="s">
        <v>208</v>
      </c>
      <c r="J153" s="22">
        <v>43691</v>
      </c>
      <c r="K153" s="28">
        <v>19</v>
      </c>
      <c r="L153">
        <v>19</v>
      </c>
      <c r="M153">
        <v>24</v>
      </c>
      <c r="N153">
        <v>24</v>
      </c>
      <c r="O153">
        <v>0</v>
      </c>
      <c r="P153">
        <v>0</v>
      </c>
      <c r="Q153">
        <v>0</v>
      </c>
      <c r="R153">
        <v>1</v>
      </c>
      <c r="S153" s="28">
        <v>1</v>
      </c>
      <c r="AR153">
        <v>74</v>
      </c>
      <c r="AS153">
        <v>69</v>
      </c>
      <c r="AT153">
        <v>67.5</v>
      </c>
      <c r="AU153">
        <v>66.5</v>
      </c>
      <c r="AV153">
        <v>65.5</v>
      </c>
      <c r="AW153">
        <v>65</v>
      </c>
      <c r="AX153">
        <v>64.5</v>
      </c>
      <c r="AY153">
        <v>65.5</v>
      </c>
      <c r="AZ153">
        <v>70.5</v>
      </c>
      <c r="BA153">
        <v>75.5</v>
      </c>
      <c r="BB153">
        <v>81</v>
      </c>
      <c r="BC153">
        <v>85.5</v>
      </c>
      <c r="BD153">
        <v>89.5</v>
      </c>
      <c r="BE153">
        <v>94</v>
      </c>
      <c r="BF153">
        <v>96.5</v>
      </c>
      <c r="BG153">
        <v>99</v>
      </c>
      <c r="BH153">
        <v>99.5</v>
      </c>
      <c r="BI153">
        <v>97</v>
      </c>
      <c r="BJ153">
        <v>93.5</v>
      </c>
      <c r="BK153">
        <v>88.5</v>
      </c>
      <c r="BL153">
        <v>84</v>
      </c>
      <c r="BM153">
        <v>80.5</v>
      </c>
      <c r="BN153">
        <v>79</v>
      </c>
      <c r="BO153">
        <v>78.5</v>
      </c>
      <c r="DL153">
        <v>19</v>
      </c>
      <c r="DM153">
        <v>19</v>
      </c>
    </row>
    <row r="154" spans="1:117" hidden="1" x14ac:dyDescent="0.25">
      <c r="A154" t="s">
        <v>62</v>
      </c>
      <c r="B154" t="s">
        <v>202</v>
      </c>
      <c r="C154" t="s">
        <v>61</v>
      </c>
      <c r="D154" t="s">
        <v>61</v>
      </c>
      <c r="E154" t="s">
        <v>61</v>
      </c>
      <c r="F154" t="s">
        <v>97</v>
      </c>
      <c r="G154" t="s">
        <v>61</v>
      </c>
      <c r="H154" t="s">
        <v>61</v>
      </c>
      <c r="I154" t="s">
        <v>208</v>
      </c>
      <c r="J154" s="22">
        <v>43691</v>
      </c>
      <c r="K154" s="28">
        <v>19</v>
      </c>
      <c r="L154">
        <v>19</v>
      </c>
      <c r="M154">
        <v>61</v>
      </c>
      <c r="N154">
        <v>61</v>
      </c>
      <c r="O154">
        <v>1</v>
      </c>
      <c r="P154">
        <v>0</v>
      </c>
      <c r="Q154">
        <v>0</v>
      </c>
      <c r="R154">
        <v>0</v>
      </c>
      <c r="S154" s="28">
        <v>0</v>
      </c>
      <c r="T154">
        <v>8618.6790000000001</v>
      </c>
      <c r="U154">
        <v>8391.018</v>
      </c>
      <c r="V154">
        <v>8158.1670000000004</v>
      </c>
      <c r="W154">
        <v>8115.3249999999998</v>
      </c>
      <c r="X154">
        <v>8039.9279999999999</v>
      </c>
      <c r="Y154">
        <v>9705.8629999999994</v>
      </c>
      <c r="Z154">
        <v>12993.96</v>
      </c>
      <c r="AA154">
        <v>14054.62</v>
      </c>
      <c r="AB154">
        <v>17345.810000000001</v>
      </c>
      <c r="AC154">
        <v>20970.150000000001</v>
      </c>
      <c r="AD154">
        <v>22768.2</v>
      </c>
      <c r="AE154">
        <v>23609.98</v>
      </c>
      <c r="AF154">
        <v>23510.44</v>
      </c>
      <c r="AG154">
        <v>23576.79</v>
      </c>
      <c r="AH154">
        <v>23976.33</v>
      </c>
      <c r="AI154">
        <v>24775.99</v>
      </c>
      <c r="AJ154">
        <v>24209.85</v>
      </c>
      <c r="AK154">
        <v>23102.240000000002</v>
      </c>
      <c r="AL154">
        <v>18310.88</v>
      </c>
      <c r="AM154">
        <v>14910.67</v>
      </c>
      <c r="AN154">
        <v>12204.5</v>
      </c>
      <c r="AO154">
        <v>10955.61</v>
      </c>
      <c r="AP154">
        <v>9880.2139999999999</v>
      </c>
      <c r="AQ154">
        <v>9433.5149999999994</v>
      </c>
      <c r="AR154">
        <v>74</v>
      </c>
      <c r="AS154">
        <v>69</v>
      </c>
      <c r="AT154">
        <v>67.5</v>
      </c>
      <c r="AU154">
        <v>66.5</v>
      </c>
      <c r="AV154">
        <v>65.5</v>
      </c>
      <c r="AW154">
        <v>65</v>
      </c>
      <c r="AX154">
        <v>64.5</v>
      </c>
      <c r="AY154">
        <v>65.5</v>
      </c>
      <c r="AZ154">
        <v>70.5</v>
      </c>
      <c r="BA154">
        <v>75.5</v>
      </c>
      <c r="BB154">
        <v>81</v>
      </c>
      <c r="BC154">
        <v>85.5</v>
      </c>
      <c r="BD154">
        <v>89.5</v>
      </c>
      <c r="BE154">
        <v>94</v>
      </c>
      <c r="BF154">
        <v>96.5</v>
      </c>
      <c r="BG154">
        <v>99</v>
      </c>
      <c r="BH154">
        <v>99.5</v>
      </c>
      <c r="BI154">
        <v>97</v>
      </c>
      <c r="BJ154">
        <v>93.5</v>
      </c>
      <c r="BK154">
        <v>88.5</v>
      </c>
      <c r="BL154">
        <v>84</v>
      </c>
      <c r="BM154">
        <v>80.5</v>
      </c>
      <c r="BN154">
        <v>79</v>
      </c>
      <c r="BO154">
        <v>78.5</v>
      </c>
      <c r="BP154">
        <v>-61.23856</v>
      </c>
      <c r="BQ154">
        <v>-76.320589999999996</v>
      </c>
      <c r="BR154">
        <v>-64.397620000000003</v>
      </c>
      <c r="BS154">
        <v>-38.384189999999997</v>
      </c>
      <c r="BT154">
        <v>-6.2978100000000001</v>
      </c>
      <c r="BU154">
        <v>207.49270000000001</v>
      </c>
      <c r="BV154">
        <v>165.5692</v>
      </c>
      <c r="BW154">
        <v>105.9366</v>
      </c>
      <c r="BX154">
        <v>-231.12880000000001</v>
      </c>
      <c r="BY154">
        <v>-190.36670000000001</v>
      </c>
      <c r="BZ154">
        <v>87.086219999999997</v>
      </c>
      <c r="CA154">
        <v>46.275149999999996</v>
      </c>
      <c r="CB154">
        <v>6.8647039999999997</v>
      </c>
      <c r="CC154">
        <v>-59.579120000000003</v>
      </c>
      <c r="CD154">
        <v>-227.21180000000001</v>
      </c>
      <c r="CE154">
        <v>-544.60389999999995</v>
      </c>
      <c r="CF154">
        <v>-434.32560000000001</v>
      </c>
      <c r="CG154">
        <v>-353.60829999999999</v>
      </c>
      <c r="CH154">
        <v>2050.0450000000001</v>
      </c>
      <c r="CI154">
        <v>922.07150000000001</v>
      </c>
      <c r="CJ154">
        <v>570.36289999999997</v>
      </c>
      <c r="CK154">
        <v>386.3</v>
      </c>
      <c r="CL154">
        <v>-40.153950000000002</v>
      </c>
      <c r="CM154">
        <v>-135.0813</v>
      </c>
      <c r="CN154">
        <v>3858.96</v>
      </c>
      <c r="CO154">
        <v>3343.0169999999998</v>
      </c>
      <c r="CP154">
        <v>2525.4769999999999</v>
      </c>
      <c r="CQ154">
        <v>2260.4169999999999</v>
      </c>
      <c r="CR154">
        <v>2650.4090000000001</v>
      </c>
      <c r="CS154">
        <v>3889.7280000000001</v>
      </c>
      <c r="CT154">
        <v>4256.79</v>
      </c>
      <c r="CU154">
        <v>2753.6039999999998</v>
      </c>
      <c r="CV154">
        <v>4107.5140000000001</v>
      </c>
      <c r="CW154">
        <v>7712.4780000000001</v>
      </c>
      <c r="CX154">
        <v>9236.06</v>
      </c>
      <c r="CY154">
        <v>4643.3249999999998</v>
      </c>
      <c r="CZ154">
        <v>2838.5659999999998</v>
      </c>
      <c r="DA154">
        <v>4458.1400000000003</v>
      </c>
      <c r="DB154">
        <v>8951.1460000000006</v>
      </c>
      <c r="DC154">
        <v>14445.88</v>
      </c>
      <c r="DD154">
        <v>18365.21</v>
      </c>
      <c r="DE154">
        <v>20883.87</v>
      </c>
      <c r="DF154">
        <v>21313.89</v>
      </c>
      <c r="DG154">
        <v>17395.59</v>
      </c>
      <c r="DH154">
        <v>9103.6059999999998</v>
      </c>
      <c r="DI154">
        <v>7169.1840000000002</v>
      </c>
      <c r="DJ154">
        <v>5754.1760000000004</v>
      </c>
      <c r="DK154">
        <v>6759.2290000000003</v>
      </c>
      <c r="DL154">
        <v>19</v>
      </c>
      <c r="DM154">
        <v>19</v>
      </c>
    </row>
    <row r="155" spans="1:117" hidden="1" x14ac:dyDescent="0.25">
      <c r="A155" t="s">
        <v>62</v>
      </c>
      <c r="B155" t="s">
        <v>36</v>
      </c>
      <c r="C155" t="s">
        <v>36</v>
      </c>
      <c r="D155" t="s">
        <v>61</v>
      </c>
      <c r="E155" t="s">
        <v>61</v>
      </c>
      <c r="F155" t="s">
        <v>61</v>
      </c>
      <c r="G155" t="s">
        <v>61</v>
      </c>
      <c r="H155" t="s">
        <v>61</v>
      </c>
      <c r="I155" t="s">
        <v>208</v>
      </c>
      <c r="J155" s="22">
        <v>43691</v>
      </c>
      <c r="K155" s="28">
        <v>19</v>
      </c>
      <c r="L155">
        <v>19</v>
      </c>
      <c r="M155">
        <v>37</v>
      </c>
      <c r="N155">
        <v>37</v>
      </c>
      <c r="O155">
        <v>1</v>
      </c>
      <c r="P155">
        <v>0</v>
      </c>
      <c r="Q155">
        <v>0</v>
      </c>
      <c r="R155">
        <v>0</v>
      </c>
      <c r="S155" s="28">
        <v>0</v>
      </c>
      <c r="T155">
        <v>5520.8890000000001</v>
      </c>
      <c r="U155">
        <v>5470.6379999999999</v>
      </c>
      <c r="V155">
        <v>5340.9470000000001</v>
      </c>
      <c r="W155">
        <v>5326.8950000000004</v>
      </c>
      <c r="X155">
        <v>5227.3879999999999</v>
      </c>
      <c r="Y155">
        <v>6042.3130000000001</v>
      </c>
      <c r="Z155">
        <v>7704.0910000000003</v>
      </c>
      <c r="AA155">
        <v>8154.1719999999996</v>
      </c>
      <c r="AB155">
        <v>9773.4560000000001</v>
      </c>
      <c r="AC155">
        <v>11989.66</v>
      </c>
      <c r="AD155">
        <v>13000.52</v>
      </c>
      <c r="AE155">
        <v>13271.34</v>
      </c>
      <c r="AF155">
        <v>13201.13</v>
      </c>
      <c r="AG155">
        <v>13511.8</v>
      </c>
      <c r="AH155">
        <v>13991.21</v>
      </c>
      <c r="AI155">
        <v>14692.92</v>
      </c>
      <c r="AJ155">
        <v>14385.27</v>
      </c>
      <c r="AK155">
        <v>13549.51</v>
      </c>
      <c r="AL155">
        <v>10391.81</v>
      </c>
      <c r="AM155">
        <v>8342.5660000000007</v>
      </c>
      <c r="AN155">
        <v>7328.23</v>
      </c>
      <c r="AO155">
        <v>6579.45</v>
      </c>
      <c r="AP155">
        <v>6258.8440000000001</v>
      </c>
      <c r="AQ155">
        <v>5960.7749999999996</v>
      </c>
      <c r="AR155">
        <v>74</v>
      </c>
      <c r="AS155">
        <v>69</v>
      </c>
      <c r="AT155">
        <v>67.5</v>
      </c>
      <c r="AU155">
        <v>66.5</v>
      </c>
      <c r="AV155">
        <v>65.5</v>
      </c>
      <c r="AW155">
        <v>65</v>
      </c>
      <c r="AX155">
        <v>64.5</v>
      </c>
      <c r="AY155">
        <v>65.5</v>
      </c>
      <c r="AZ155">
        <v>70.5</v>
      </c>
      <c r="BA155">
        <v>75.5</v>
      </c>
      <c r="BB155">
        <v>81</v>
      </c>
      <c r="BC155">
        <v>85.5</v>
      </c>
      <c r="BD155">
        <v>89.5</v>
      </c>
      <c r="BE155">
        <v>94</v>
      </c>
      <c r="BF155">
        <v>96.5</v>
      </c>
      <c r="BG155">
        <v>99</v>
      </c>
      <c r="BH155">
        <v>99.5</v>
      </c>
      <c r="BI155">
        <v>97</v>
      </c>
      <c r="BJ155">
        <v>93.5</v>
      </c>
      <c r="BK155">
        <v>88.5</v>
      </c>
      <c r="BL155">
        <v>84</v>
      </c>
      <c r="BM155">
        <v>80.5</v>
      </c>
      <c r="BN155">
        <v>79</v>
      </c>
      <c r="BO155">
        <v>78.5</v>
      </c>
      <c r="BP155">
        <v>-35.20919</v>
      </c>
      <c r="BQ155">
        <v>-43.537410000000001</v>
      </c>
      <c r="BR155">
        <v>-32.6325</v>
      </c>
      <c r="BS155">
        <v>-20.052129999999998</v>
      </c>
      <c r="BT155">
        <v>5.2859119999999997</v>
      </c>
      <c r="BU155">
        <v>99.109790000000004</v>
      </c>
      <c r="BV155">
        <v>89.051469999999995</v>
      </c>
      <c r="BW155">
        <v>86.043930000000003</v>
      </c>
      <c r="BX155">
        <v>-96.147949999999994</v>
      </c>
      <c r="BY155">
        <v>-153.6327</v>
      </c>
      <c r="BZ155">
        <v>-46.489530000000002</v>
      </c>
      <c r="CA155">
        <v>16.828119999999998</v>
      </c>
      <c r="CB155">
        <v>0.31864930000000002</v>
      </c>
      <c r="CC155">
        <v>-25.609030000000001</v>
      </c>
      <c r="CD155">
        <v>-156.87469999999999</v>
      </c>
      <c r="CE155">
        <v>-353.20049999999998</v>
      </c>
      <c r="CF155">
        <v>-247.81559999999999</v>
      </c>
      <c r="CG155">
        <v>-111.7212</v>
      </c>
      <c r="CH155">
        <v>1403.4870000000001</v>
      </c>
      <c r="CI155">
        <v>652.10159999999996</v>
      </c>
      <c r="CJ155">
        <v>367.2081</v>
      </c>
      <c r="CK155">
        <v>254.8571</v>
      </c>
      <c r="CL155">
        <v>-26.466159999999999</v>
      </c>
      <c r="CM155">
        <v>-60.343710000000002</v>
      </c>
      <c r="CN155">
        <v>1719.4949999999999</v>
      </c>
      <c r="CO155">
        <v>1627.114</v>
      </c>
      <c r="CP155">
        <v>921.8578</v>
      </c>
      <c r="CQ155">
        <v>801.94690000000003</v>
      </c>
      <c r="CR155">
        <v>835.48379999999997</v>
      </c>
      <c r="CS155">
        <v>1125.5329999999999</v>
      </c>
      <c r="CT155">
        <v>1838.8879999999999</v>
      </c>
      <c r="CU155">
        <v>840.87649999999996</v>
      </c>
      <c r="CV155">
        <v>1722.2460000000001</v>
      </c>
      <c r="CW155">
        <v>4100.68</v>
      </c>
      <c r="CX155">
        <v>5418.0159999999996</v>
      </c>
      <c r="CY155">
        <v>2317.64</v>
      </c>
      <c r="CZ155">
        <v>1782.2439999999999</v>
      </c>
      <c r="DA155">
        <v>2481.9749999999999</v>
      </c>
      <c r="DB155">
        <v>5334.6869999999999</v>
      </c>
      <c r="DC155">
        <v>8267.098</v>
      </c>
      <c r="DD155">
        <v>10609.69</v>
      </c>
      <c r="DE155">
        <v>12718.99</v>
      </c>
      <c r="DF155">
        <v>13078.77</v>
      </c>
      <c r="DG155">
        <v>6950.6480000000001</v>
      </c>
      <c r="DH155">
        <v>4787.3649999999998</v>
      </c>
      <c r="DI155">
        <v>3572.6680000000001</v>
      </c>
      <c r="DJ155">
        <v>2867.2429999999999</v>
      </c>
      <c r="DK155">
        <v>3451.8609999999999</v>
      </c>
      <c r="DL155">
        <v>19</v>
      </c>
      <c r="DM155">
        <v>19</v>
      </c>
    </row>
    <row r="156" spans="1:117" hidden="1" x14ac:dyDescent="0.25">
      <c r="A156" t="s">
        <v>62</v>
      </c>
      <c r="B156" t="s">
        <v>61</v>
      </c>
      <c r="C156" t="s">
        <v>61</v>
      </c>
      <c r="D156" t="s">
        <v>61</v>
      </c>
      <c r="E156" t="s">
        <v>61</v>
      </c>
      <c r="F156" t="s">
        <v>61</v>
      </c>
      <c r="G156" t="s">
        <v>61</v>
      </c>
      <c r="H156" t="s">
        <v>61</v>
      </c>
      <c r="I156" t="s">
        <v>208</v>
      </c>
      <c r="J156" s="22">
        <v>43691</v>
      </c>
      <c r="K156" s="28">
        <v>19</v>
      </c>
      <c r="L156">
        <v>19</v>
      </c>
      <c r="M156">
        <v>61</v>
      </c>
      <c r="N156">
        <v>61</v>
      </c>
      <c r="O156">
        <v>1</v>
      </c>
      <c r="P156">
        <v>0</v>
      </c>
      <c r="Q156">
        <v>0</v>
      </c>
      <c r="R156">
        <v>0</v>
      </c>
      <c r="S156" s="28">
        <v>0</v>
      </c>
      <c r="T156">
        <v>8618.6790000000001</v>
      </c>
      <c r="U156">
        <v>8391.018</v>
      </c>
      <c r="V156">
        <v>8158.1670000000004</v>
      </c>
      <c r="W156">
        <v>8115.3249999999998</v>
      </c>
      <c r="X156">
        <v>8039.9279999999999</v>
      </c>
      <c r="Y156">
        <v>9705.8629999999994</v>
      </c>
      <c r="Z156">
        <v>12993.96</v>
      </c>
      <c r="AA156">
        <v>14054.62</v>
      </c>
      <c r="AB156">
        <v>17345.810000000001</v>
      </c>
      <c r="AC156">
        <v>20970.150000000001</v>
      </c>
      <c r="AD156">
        <v>22768.2</v>
      </c>
      <c r="AE156">
        <v>23609.98</v>
      </c>
      <c r="AF156">
        <v>23510.44</v>
      </c>
      <c r="AG156">
        <v>23576.79</v>
      </c>
      <c r="AH156">
        <v>23976.33</v>
      </c>
      <c r="AI156">
        <v>24775.99</v>
      </c>
      <c r="AJ156">
        <v>24209.85</v>
      </c>
      <c r="AK156">
        <v>23102.240000000002</v>
      </c>
      <c r="AL156">
        <v>18310.88</v>
      </c>
      <c r="AM156">
        <v>14910.67</v>
      </c>
      <c r="AN156">
        <v>12204.5</v>
      </c>
      <c r="AO156">
        <v>10955.61</v>
      </c>
      <c r="AP156">
        <v>9880.2139999999999</v>
      </c>
      <c r="AQ156">
        <v>9433.5149999999994</v>
      </c>
      <c r="AR156">
        <v>74</v>
      </c>
      <c r="AS156">
        <v>69</v>
      </c>
      <c r="AT156">
        <v>67.5</v>
      </c>
      <c r="AU156">
        <v>66.5</v>
      </c>
      <c r="AV156">
        <v>65.5</v>
      </c>
      <c r="AW156">
        <v>65</v>
      </c>
      <c r="AX156">
        <v>64.5</v>
      </c>
      <c r="AY156">
        <v>65.5</v>
      </c>
      <c r="AZ156">
        <v>70.5</v>
      </c>
      <c r="BA156">
        <v>75.5</v>
      </c>
      <c r="BB156">
        <v>81</v>
      </c>
      <c r="BC156">
        <v>85.5</v>
      </c>
      <c r="BD156">
        <v>89.5</v>
      </c>
      <c r="BE156">
        <v>94</v>
      </c>
      <c r="BF156">
        <v>96.5</v>
      </c>
      <c r="BG156">
        <v>99</v>
      </c>
      <c r="BH156">
        <v>99.5</v>
      </c>
      <c r="BI156">
        <v>97</v>
      </c>
      <c r="BJ156">
        <v>93.5</v>
      </c>
      <c r="BK156">
        <v>88.5</v>
      </c>
      <c r="BL156">
        <v>84</v>
      </c>
      <c r="BM156">
        <v>80.5</v>
      </c>
      <c r="BN156">
        <v>79</v>
      </c>
      <c r="BO156">
        <v>78.5</v>
      </c>
      <c r="BP156">
        <v>-61.23856</v>
      </c>
      <c r="BQ156">
        <v>-76.320589999999996</v>
      </c>
      <c r="BR156">
        <v>-64.397620000000003</v>
      </c>
      <c r="BS156">
        <v>-38.384189999999997</v>
      </c>
      <c r="BT156">
        <v>-6.2978100000000001</v>
      </c>
      <c r="BU156">
        <v>207.49270000000001</v>
      </c>
      <c r="BV156">
        <v>165.5692</v>
      </c>
      <c r="BW156">
        <v>105.9366</v>
      </c>
      <c r="BX156">
        <v>-231.12880000000001</v>
      </c>
      <c r="BY156">
        <v>-190.36670000000001</v>
      </c>
      <c r="BZ156">
        <v>87.086219999999997</v>
      </c>
      <c r="CA156">
        <v>46.275149999999996</v>
      </c>
      <c r="CB156">
        <v>6.8647039999999997</v>
      </c>
      <c r="CC156">
        <v>-59.579120000000003</v>
      </c>
      <c r="CD156">
        <v>-227.21180000000001</v>
      </c>
      <c r="CE156">
        <v>-544.60389999999995</v>
      </c>
      <c r="CF156">
        <v>-434.32560000000001</v>
      </c>
      <c r="CG156">
        <v>-353.60829999999999</v>
      </c>
      <c r="CH156">
        <v>2050.0450000000001</v>
      </c>
      <c r="CI156">
        <v>922.07150000000001</v>
      </c>
      <c r="CJ156">
        <v>570.36289999999997</v>
      </c>
      <c r="CK156">
        <v>386.3</v>
      </c>
      <c r="CL156">
        <v>-40.153950000000002</v>
      </c>
      <c r="CM156">
        <v>-135.0813</v>
      </c>
      <c r="CN156">
        <v>3858.96</v>
      </c>
      <c r="CO156">
        <v>3343.0169999999998</v>
      </c>
      <c r="CP156">
        <v>2525.4769999999999</v>
      </c>
      <c r="CQ156">
        <v>2260.4169999999999</v>
      </c>
      <c r="CR156">
        <v>2650.4090000000001</v>
      </c>
      <c r="CS156">
        <v>3889.7280000000001</v>
      </c>
      <c r="CT156">
        <v>4256.79</v>
      </c>
      <c r="CU156">
        <v>2753.6039999999998</v>
      </c>
      <c r="CV156">
        <v>4107.5140000000001</v>
      </c>
      <c r="CW156">
        <v>7712.4780000000001</v>
      </c>
      <c r="CX156">
        <v>9236.06</v>
      </c>
      <c r="CY156">
        <v>4643.3249999999998</v>
      </c>
      <c r="CZ156">
        <v>2838.5659999999998</v>
      </c>
      <c r="DA156">
        <v>4458.1400000000003</v>
      </c>
      <c r="DB156">
        <v>8951.1460000000006</v>
      </c>
      <c r="DC156">
        <v>14445.88</v>
      </c>
      <c r="DD156">
        <v>18365.21</v>
      </c>
      <c r="DE156">
        <v>20883.87</v>
      </c>
      <c r="DF156">
        <v>21313.89</v>
      </c>
      <c r="DG156">
        <v>17395.59</v>
      </c>
      <c r="DH156">
        <v>9103.6059999999998</v>
      </c>
      <c r="DI156">
        <v>7169.1840000000002</v>
      </c>
      <c r="DJ156">
        <v>5754.1760000000004</v>
      </c>
      <c r="DK156">
        <v>6759.2290000000003</v>
      </c>
      <c r="DL156">
        <v>19</v>
      </c>
      <c r="DM156">
        <v>19</v>
      </c>
    </row>
    <row r="157" spans="1:117" hidden="1" x14ac:dyDescent="0.25">
      <c r="A157" t="s">
        <v>62</v>
      </c>
      <c r="B157" t="s">
        <v>189</v>
      </c>
      <c r="C157" t="s">
        <v>189</v>
      </c>
      <c r="D157" t="s">
        <v>61</v>
      </c>
      <c r="E157" t="s">
        <v>61</v>
      </c>
      <c r="F157" t="s">
        <v>61</v>
      </c>
      <c r="G157" t="s">
        <v>61</v>
      </c>
      <c r="H157" t="s">
        <v>61</v>
      </c>
      <c r="I157" t="s">
        <v>199</v>
      </c>
      <c r="J157" s="22">
        <v>43691</v>
      </c>
      <c r="K157" s="28">
        <v>19</v>
      </c>
      <c r="L157">
        <v>19</v>
      </c>
      <c r="M157">
        <v>24</v>
      </c>
      <c r="N157">
        <v>24</v>
      </c>
      <c r="O157">
        <v>0</v>
      </c>
      <c r="P157">
        <v>0</v>
      </c>
      <c r="Q157">
        <v>0</v>
      </c>
      <c r="R157">
        <v>1</v>
      </c>
      <c r="S157" s="28">
        <v>1</v>
      </c>
      <c r="AR157">
        <v>74</v>
      </c>
      <c r="AS157">
        <v>69</v>
      </c>
      <c r="AT157">
        <v>67.5</v>
      </c>
      <c r="AU157">
        <v>66.5</v>
      </c>
      <c r="AV157">
        <v>65.5</v>
      </c>
      <c r="AW157">
        <v>65</v>
      </c>
      <c r="AX157">
        <v>64.5</v>
      </c>
      <c r="AY157">
        <v>65.5</v>
      </c>
      <c r="AZ157">
        <v>70.5</v>
      </c>
      <c r="BA157">
        <v>75.5</v>
      </c>
      <c r="BB157">
        <v>81</v>
      </c>
      <c r="BC157">
        <v>85.5</v>
      </c>
      <c r="BD157">
        <v>89.5</v>
      </c>
      <c r="BE157">
        <v>94</v>
      </c>
      <c r="BF157">
        <v>96.5</v>
      </c>
      <c r="BG157">
        <v>99</v>
      </c>
      <c r="BH157">
        <v>99.5</v>
      </c>
      <c r="BI157">
        <v>97</v>
      </c>
      <c r="BJ157">
        <v>93.5</v>
      </c>
      <c r="BK157">
        <v>88.5</v>
      </c>
      <c r="BL157">
        <v>84</v>
      </c>
      <c r="BM157">
        <v>80.5</v>
      </c>
      <c r="BN157">
        <v>79</v>
      </c>
      <c r="BO157">
        <v>78.5</v>
      </c>
      <c r="DL157">
        <v>19</v>
      </c>
      <c r="DM157">
        <v>19</v>
      </c>
    </row>
    <row r="158" spans="1:117" hidden="1" x14ac:dyDescent="0.25">
      <c r="A158" t="s">
        <v>62</v>
      </c>
      <c r="B158" t="s">
        <v>61</v>
      </c>
      <c r="C158" t="s">
        <v>61</v>
      </c>
      <c r="D158" t="s">
        <v>61</v>
      </c>
      <c r="E158" t="s">
        <v>61</v>
      </c>
      <c r="F158" t="s">
        <v>61</v>
      </c>
      <c r="G158" t="s">
        <v>61</v>
      </c>
      <c r="H158" t="s">
        <v>61</v>
      </c>
      <c r="I158" t="s">
        <v>199</v>
      </c>
      <c r="J158" s="22">
        <v>43691</v>
      </c>
      <c r="K158" s="28">
        <v>19</v>
      </c>
      <c r="L158">
        <v>19</v>
      </c>
      <c r="M158">
        <v>60</v>
      </c>
      <c r="N158">
        <v>60</v>
      </c>
      <c r="O158">
        <v>0</v>
      </c>
      <c r="P158">
        <v>0</v>
      </c>
      <c r="Q158">
        <v>0</v>
      </c>
      <c r="R158">
        <v>1</v>
      </c>
      <c r="S158" s="28">
        <v>1</v>
      </c>
      <c r="AR158">
        <v>74</v>
      </c>
      <c r="AS158">
        <v>69</v>
      </c>
      <c r="AT158">
        <v>67.5</v>
      </c>
      <c r="AU158">
        <v>66.5</v>
      </c>
      <c r="AV158">
        <v>65.5</v>
      </c>
      <c r="AW158">
        <v>65</v>
      </c>
      <c r="AX158">
        <v>64.5</v>
      </c>
      <c r="AY158">
        <v>65.5</v>
      </c>
      <c r="AZ158">
        <v>70.5</v>
      </c>
      <c r="BA158">
        <v>75.5</v>
      </c>
      <c r="BB158">
        <v>81</v>
      </c>
      <c r="BC158">
        <v>85.5</v>
      </c>
      <c r="BD158">
        <v>89.5</v>
      </c>
      <c r="BE158">
        <v>94</v>
      </c>
      <c r="BF158">
        <v>96.5</v>
      </c>
      <c r="BG158">
        <v>99</v>
      </c>
      <c r="BH158">
        <v>99.5</v>
      </c>
      <c r="BI158">
        <v>97</v>
      </c>
      <c r="BJ158">
        <v>93.5</v>
      </c>
      <c r="BK158">
        <v>88.5</v>
      </c>
      <c r="BL158">
        <v>84</v>
      </c>
      <c r="BM158">
        <v>80.5</v>
      </c>
      <c r="BN158">
        <v>79</v>
      </c>
      <c r="BO158">
        <v>78.5</v>
      </c>
      <c r="DL158">
        <v>19</v>
      </c>
      <c r="DM158">
        <v>19</v>
      </c>
    </row>
    <row r="159" spans="1:117" hidden="1" x14ac:dyDescent="0.25">
      <c r="A159" t="s">
        <v>62</v>
      </c>
      <c r="B159" t="s">
        <v>36</v>
      </c>
      <c r="C159" t="s">
        <v>36</v>
      </c>
      <c r="D159" t="s">
        <v>61</v>
      </c>
      <c r="E159" t="s">
        <v>61</v>
      </c>
      <c r="F159" t="s">
        <v>61</v>
      </c>
      <c r="G159" t="s">
        <v>61</v>
      </c>
      <c r="H159" t="s">
        <v>61</v>
      </c>
      <c r="I159" t="s">
        <v>199</v>
      </c>
      <c r="J159" s="22">
        <v>43691</v>
      </c>
      <c r="K159" s="28">
        <v>19</v>
      </c>
      <c r="L159">
        <v>19</v>
      </c>
      <c r="M159">
        <v>36</v>
      </c>
      <c r="N159">
        <v>36</v>
      </c>
      <c r="O159">
        <v>0</v>
      </c>
      <c r="P159">
        <v>0</v>
      </c>
      <c r="Q159">
        <v>0</v>
      </c>
      <c r="R159">
        <v>1</v>
      </c>
      <c r="S159" s="28">
        <v>1</v>
      </c>
      <c r="AR159">
        <v>74</v>
      </c>
      <c r="AS159">
        <v>69</v>
      </c>
      <c r="AT159">
        <v>67.5</v>
      </c>
      <c r="AU159">
        <v>66.5</v>
      </c>
      <c r="AV159">
        <v>65.5</v>
      </c>
      <c r="AW159">
        <v>65</v>
      </c>
      <c r="AX159">
        <v>64.5</v>
      </c>
      <c r="AY159">
        <v>65.5</v>
      </c>
      <c r="AZ159">
        <v>70.5</v>
      </c>
      <c r="BA159">
        <v>75.5</v>
      </c>
      <c r="BB159">
        <v>81</v>
      </c>
      <c r="BC159">
        <v>85.5</v>
      </c>
      <c r="BD159">
        <v>89.5</v>
      </c>
      <c r="BE159">
        <v>94</v>
      </c>
      <c r="BF159">
        <v>96.5</v>
      </c>
      <c r="BG159">
        <v>99</v>
      </c>
      <c r="BH159">
        <v>99.5</v>
      </c>
      <c r="BI159">
        <v>97</v>
      </c>
      <c r="BJ159">
        <v>93.5</v>
      </c>
      <c r="BK159">
        <v>88.5</v>
      </c>
      <c r="BL159">
        <v>84</v>
      </c>
      <c r="BM159">
        <v>80.5</v>
      </c>
      <c r="BN159">
        <v>79</v>
      </c>
      <c r="BO159">
        <v>78.5</v>
      </c>
      <c r="DL159">
        <v>19</v>
      </c>
      <c r="DM159">
        <v>19</v>
      </c>
    </row>
    <row r="160" spans="1:117" hidden="1" x14ac:dyDescent="0.25">
      <c r="A160" t="s">
        <v>62</v>
      </c>
      <c r="B160" t="s">
        <v>38</v>
      </c>
      <c r="C160" t="s">
        <v>61</v>
      </c>
      <c r="D160" t="s">
        <v>61</v>
      </c>
      <c r="E160" t="s">
        <v>38</v>
      </c>
      <c r="F160" t="s">
        <v>61</v>
      </c>
      <c r="G160" t="s">
        <v>61</v>
      </c>
      <c r="H160" t="s">
        <v>61</v>
      </c>
      <c r="I160" t="s">
        <v>199</v>
      </c>
      <c r="J160" s="22">
        <v>43691</v>
      </c>
      <c r="K160" s="28">
        <v>19</v>
      </c>
      <c r="L160">
        <v>19</v>
      </c>
      <c r="M160">
        <v>2</v>
      </c>
      <c r="N160">
        <v>2</v>
      </c>
      <c r="O160">
        <v>0</v>
      </c>
      <c r="P160">
        <v>0</v>
      </c>
      <c r="Q160">
        <v>1</v>
      </c>
      <c r="R160">
        <v>1</v>
      </c>
      <c r="S160" s="28">
        <v>1</v>
      </c>
      <c r="AR160">
        <v>74</v>
      </c>
      <c r="AS160">
        <v>69</v>
      </c>
      <c r="AT160">
        <v>67.5</v>
      </c>
      <c r="AU160">
        <v>66.5</v>
      </c>
      <c r="AV160">
        <v>65.5</v>
      </c>
      <c r="AW160">
        <v>65</v>
      </c>
      <c r="AX160">
        <v>64.5</v>
      </c>
      <c r="AY160">
        <v>65.5</v>
      </c>
      <c r="AZ160">
        <v>70.5</v>
      </c>
      <c r="BA160">
        <v>75.5</v>
      </c>
      <c r="BB160">
        <v>81</v>
      </c>
      <c r="BC160">
        <v>85.5</v>
      </c>
      <c r="BD160">
        <v>89.5</v>
      </c>
      <c r="BE160">
        <v>94</v>
      </c>
      <c r="BF160">
        <v>96.5</v>
      </c>
      <c r="BG160">
        <v>99</v>
      </c>
      <c r="BH160">
        <v>99.5</v>
      </c>
      <c r="BI160">
        <v>97</v>
      </c>
      <c r="BJ160">
        <v>93.5</v>
      </c>
      <c r="BK160">
        <v>88.5</v>
      </c>
      <c r="BL160">
        <v>84</v>
      </c>
      <c r="BM160">
        <v>80.5</v>
      </c>
      <c r="BN160">
        <v>79</v>
      </c>
      <c r="BO160">
        <v>78.5</v>
      </c>
      <c r="DL160">
        <v>19</v>
      </c>
      <c r="DM160">
        <v>19</v>
      </c>
    </row>
    <row r="161" spans="1:117" hidden="1" x14ac:dyDescent="0.25">
      <c r="A161" t="s">
        <v>62</v>
      </c>
      <c r="B161" t="s">
        <v>31</v>
      </c>
      <c r="C161" t="s">
        <v>61</v>
      </c>
      <c r="D161" t="s">
        <v>61</v>
      </c>
      <c r="E161" t="s">
        <v>31</v>
      </c>
      <c r="F161" t="s">
        <v>61</v>
      </c>
      <c r="G161" t="s">
        <v>61</v>
      </c>
      <c r="H161" t="s">
        <v>61</v>
      </c>
      <c r="I161" t="s">
        <v>199</v>
      </c>
      <c r="J161" s="22">
        <v>43691</v>
      </c>
      <c r="K161" s="28">
        <v>19</v>
      </c>
      <c r="L161">
        <v>19</v>
      </c>
      <c r="M161">
        <v>2</v>
      </c>
      <c r="N161">
        <v>2</v>
      </c>
      <c r="O161">
        <v>0</v>
      </c>
      <c r="P161">
        <v>0</v>
      </c>
      <c r="Q161">
        <v>1</v>
      </c>
      <c r="R161">
        <v>1</v>
      </c>
      <c r="S161" s="28">
        <v>1</v>
      </c>
      <c r="AR161">
        <v>74</v>
      </c>
      <c r="AS161">
        <v>69</v>
      </c>
      <c r="AT161">
        <v>67.5</v>
      </c>
      <c r="AU161">
        <v>66.5</v>
      </c>
      <c r="AV161">
        <v>65.5</v>
      </c>
      <c r="AW161">
        <v>65</v>
      </c>
      <c r="AX161">
        <v>64.5</v>
      </c>
      <c r="AY161">
        <v>65.5</v>
      </c>
      <c r="AZ161">
        <v>70.5</v>
      </c>
      <c r="BA161">
        <v>75.5</v>
      </c>
      <c r="BB161">
        <v>81</v>
      </c>
      <c r="BC161">
        <v>85.5</v>
      </c>
      <c r="BD161">
        <v>89.5</v>
      </c>
      <c r="BE161">
        <v>94</v>
      </c>
      <c r="BF161">
        <v>96.5</v>
      </c>
      <c r="BG161">
        <v>99</v>
      </c>
      <c r="BH161">
        <v>99.5</v>
      </c>
      <c r="BI161">
        <v>97</v>
      </c>
      <c r="BJ161">
        <v>93.5</v>
      </c>
      <c r="BK161">
        <v>88.5</v>
      </c>
      <c r="BL161">
        <v>84</v>
      </c>
      <c r="BM161">
        <v>80.5</v>
      </c>
      <c r="BN161">
        <v>79</v>
      </c>
      <c r="BO161">
        <v>78.5</v>
      </c>
      <c r="DL161">
        <v>19</v>
      </c>
      <c r="DM161">
        <v>19</v>
      </c>
    </row>
    <row r="162" spans="1:117" hidden="1" x14ac:dyDescent="0.25">
      <c r="A162" t="s">
        <v>62</v>
      </c>
      <c r="B162" t="s">
        <v>37</v>
      </c>
      <c r="C162" t="s">
        <v>61</v>
      </c>
      <c r="D162" t="s">
        <v>61</v>
      </c>
      <c r="E162" t="s">
        <v>37</v>
      </c>
      <c r="F162" t="s">
        <v>61</v>
      </c>
      <c r="G162" t="s">
        <v>61</v>
      </c>
      <c r="H162" t="s">
        <v>61</v>
      </c>
      <c r="I162" t="s">
        <v>199</v>
      </c>
      <c r="J162" s="22">
        <v>43691</v>
      </c>
      <c r="K162" s="28">
        <v>19</v>
      </c>
      <c r="L162">
        <v>19</v>
      </c>
      <c r="M162">
        <v>51</v>
      </c>
      <c r="N162">
        <v>51</v>
      </c>
      <c r="O162">
        <v>0</v>
      </c>
      <c r="P162">
        <v>0</v>
      </c>
      <c r="Q162">
        <v>0</v>
      </c>
      <c r="R162">
        <v>1</v>
      </c>
      <c r="S162" s="28">
        <v>1</v>
      </c>
      <c r="AR162">
        <v>74</v>
      </c>
      <c r="AS162">
        <v>69</v>
      </c>
      <c r="AT162">
        <v>67.5</v>
      </c>
      <c r="AU162">
        <v>66.5</v>
      </c>
      <c r="AV162">
        <v>65.5</v>
      </c>
      <c r="AW162">
        <v>65</v>
      </c>
      <c r="AX162">
        <v>64.5</v>
      </c>
      <c r="AY162">
        <v>65.5</v>
      </c>
      <c r="AZ162">
        <v>70.5</v>
      </c>
      <c r="BA162">
        <v>75.5</v>
      </c>
      <c r="BB162">
        <v>81</v>
      </c>
      <c r="BC162">
        <v>85.5</v>
      </c>
      <c r="BD162">
        <v>89.5</v>
      </c>
      <c r="BE162">
        <v>94</v>
      </c>
      <c r="BF162">
        <v>96.5</v>
      </c>
      <c r="BG162">
        <v>99</v>
      </c>
      <c r="BH162">
        <v>99.5</v>
      </c>
      <c r="BI162">
        <v>97</v>
      </c>
      <c r="BJ162">
        <v>93.5</v>
      </c>
      <c r="BK162">
        <v>88.5</v>
      </c>
      <c r="BL162">
        <v>84</v>
      </c>
      <c r="BM162">
        <v>80.5</v>
      </c>
      <c r="BN162">
        <v>79</v>
      </c>
      <c r="BO162">
        <v>78.5</v>
      </c>
      <c r="DL162">
        <v>19</v>
      </c>
      <c r="DM162">
        <v>19</v>
      </c>
    </row>
    <row r="163" spans="1:117" hidden="1" x14ac:dyDescent="0.25">
      <c r="A163" t="s">
        <v>62</v>
      </c>
      <c r="B163" t="s">
        <v>35</v>
      </c>
      <c r="C163" t="s">
        <v>61</v>
      </c>
      <c r="D163" t="s">
        <v>61</v>
      </c>
      <c r="E163" t="s">
        <v>35</v>
      </c>
      <c r="F163" t="s">
        <v>61</v>
      </c>
      <c r="G163" t="s">
        <v>61</v>
      </c>
      <c r="H163" t="s">
        <v>61</v>
      </c>
      <c r="I163" t="s">
        <v>199</v>
      </c>
      <c r="J163" s="22">
        <v>43691</v>
      </c>
      <c r="K163" s="28">
        <v>19</v>
      </c>
      <c r="L163">
        <v>19</v>
      </c>
      <c r="M163">
        <v>1</v>
      </c>
      <c r="N163">
        <v>1</v>
      </c>
      <c r="O163">
        <v>0</v>
      </c>
      <c r="P163">
        <v>1</v>
      </c>
      <c r="Q163">
        <v>1</v>
      </c>
      <c r="R163">
        <v>1</v>
      </c>
      <c r="S163" s="28">
        <v>1</v>
      </c>
      <c r="AR163">
        <v>74</v>
      </c>
      <c r="AS163">
        <v>69</v>
      </c>
      <c r="AT163">
        <v>67.5</v>
      </c>
      <c r="AU163">
        <v>66.5</v>
      </c>
      <c r="AV163">
        <v>65.5</v>
      </c>
      <c r="AW163">
        <v>65</v>
      </c>
      <c r="AX163">
        <v>64.5</v>
      </c>
      <c r="AY163">
        <v>65.5</v>
      </c>
      <c r="AZ163">
        <v>70.5</v>
      </c>
      <c r="BA163">
        <v>75.5</v>
      </c>
      <c r="BB163">
        <v>81</v>
      </c>
      <c r="BC163">
        <v>85.5</v>
      </c>
      <c r="BD163">
        <v>89.5</v>
      </c>
      <c r="BE163">
        <v>94</v>
      </c>
      <c r="BF163">
        <v>96.5</v>
      </c>
      <c r="BG163">
        <v>99</v>
      </c>
      <c r="BH163">
        <v>99.5</v>
      </c>
      <c r="BI163">
        <v>97</v>
      </c>
      <c r="BJ163">
        <v>93.5</v>
      </c>
      <c r="BK163">
        <v>88.5</v>
      </c>
      <c r="BL163">
        <v>84</v>
      </c>
      <c r="BM163">
        <v>80.5</v>
      </c>
      <c r="BN163">
        <v>79</v>
      </c>
      <c r="BO163">
        <v>78.5</v>
      </c>
      <c r="DL163">
        <v>19</v>
      </c>
      <c r="DM163">
        <v>19</v>
      </c>
    </row>
    <row r="164" spans="1:117" hidden="1" x14ac:dyDescent="0.25">
      <c r="A164" t="s">
        <v>62</v>
      </c>
      <c r="B164" t="s">
        <v>186</v>
      </c>
      <c r="C164" t="s">
        <v>61</v>
      </c>
      <c r="D164" t="s">
        <v>61</v>
      </c>
      <c r="E164" t="s">
        <v>186</v>
      </c>
      <c r="F164" t="s">
        <v>61</v>
      </c>
      <c r="G164" t="s">
        <v>61</v>
      </c>
      <c r="H164" t="s">
        <v>61</v>
      </c>
      <c r="I164" t="s">
        <v>199</v>
      </c>
      <c r="J164" s="22">
        <v>43691</v>
      </c>
      <c r="K164" s="28">
        <v>19</v>
      </c>
      <c r="L164">
        <v>19</v>
      </c>
      <c r="M164">
        <v>4</v>
      </c>
      <c r="N164">
        <v>4</v>
      </c>
      <c r="O164">
        <v>0</v>
      </c>
      <c r="P164">
        <v>0</v>
      </c>
      <c r="Q164">
        <v>1</v>
      </c>
      <c r="R164">
        <v>1</v>
      </c>
      <c r="S164" s="28">
        <v>1</v>
      </c>
      <c r="AR164">
        <v>74</v>
      </c>
      <c r="AS164">
        <v>69</v>
      </c>
      <c r="AT164">
        <v>67.5</v>
      </c>
      <c r="AU164">
        <v>66.5</v>
      </c>
      <c r="AV164">
        <v>65.5</v>
      </c>
      <c r="AW164">
        <v>65</v>
      </c>
      <c r="AX164">
        <v>64.5</v>
      </c>
      <c r="AY164">
        <v>65.5</v>
      </c>
      <c r="AZ164">
        <v>70.5</v>
      </c>
      <c r="BA164">
        <v>75.5</v>
      </c>
      <c r="BB164">
        <v>81</v>
      </c>
      <c r="BC164">
        <v>85.5</v>
      </c>
      <c r="BD164">
        <v>89.5</v>
      </c>
      <c r="BE164">
        <v>94</v>
      </c>
      <c r="BF164">
        <v>96.5</v>
      </c>
      <c r="BG164">
        <v>99</v>
      </c>
      <c r="BH164">
        <v>99.5</v>
      </c>
      <c r="BI164">
        <v>97</v>
      </c>
      <c r="BJ164">
        <v>93.5</v>
      </c>
      <c r="BK164">
        <v>88.5</v>
      </c>
      <c r="BL164">
        <v>84</v>
      </c>
      <c r="BM164">
        <v>80.5</v>
      </c>
      <c r="BN164">
        <v>79</v>
      </c>
      <c r="BO164">
        <v>78.5</v>
      </c>
      <c r="DL164">
        <v>19</v>
      </c>
      <c r="DM164">
        <v>19</v>
      </c>
    </row>
    <row r="165" spans="1:117" hidden="1" x14ac:dyDescent="0.25">
      <c r="A165" t="s">
        <v>62</v>
      </c>
      <c r="B165" t="s">
        <v>102</v>
      </c>
      <c r="C165" t="s">
        <v>61</v>
      </c>
      <c r="D165" t="s">
        <v>61</v>
      </c>
      <c r="E165" t="s">
        <v>61</v>
      </c>
      <c r="F165" t="s">
        <v>61</v>
      </c>
      <c r="G165" t="s">
        <v>61</v>
      </c>
      <c r="H165" t="s">
        <v>102</v>
      </c>
      <c r="I165" t="s">
        <v>199</v>
      </c>
      <c r="J165" s="22">
        <v>43691</v>
      </c>
      <c r="K165" s="28">
        <v>19</v>
      </c>
      <c r="L165">
        <v>19</v>
      </c>
      <c r="M165">
        <v>40</v>
      </c>
      <c r="N165">
        <v>40</v>
      </c>
      <c r="O165">
        <v>0</v>
      </c>
      <c r="P165">
        <v>0</v>
      </c>
      <c r="Q165">
        <v>0</v>
      </c>
      <c r="R165">
        <v>1</v>
      </c>
      <c r="S165" s="28">
        <v>1</v>
      </c>
      <c r="AR165">
        <v>74</v>
      </c>
      <c r="AS165">
        <v>69</v>
      </c>
      <c r="AT165">
        <v>67.5</v>
      </c>
      <c r="AU165">
        <v>66.5</v>
      </c>
      <c r="AV165">
        <v>65.5</v>
      </c>
      <c r="AW165">
        <v>65</v>
      </c>
      <c r="AX165">
        <v>64.5</v>
      </c>
      <c r="AY165">
        <v>65.5</v>
      </c>
      <c r="AZ165">
        <v>70.5</v>
      </c>
      <c r="BA165">
        <v>75.5</v>
      </c>
      <c r="BB165">
        <v>81</v>
      </c>
      <c r="BC165">
        <v>85.5</v>
      </c>
      <c r="BD165">
        <v>89.5</v>
      </c>
      <c r="BE165">
        <v>94</v>
      </c>
      <c r="BF165">
        <v>96.5</v>
      </c>
      <c r="BG165">
        <v>99</v>
      </c>
      <c r="BH165">
        <v>99.5</v>
      </c>
      <c r="BI165">
        <v>97</v>
      </c>
      <c r="BJ165">
        <v>93.5</v>
      </c>
      <c r="BK165">
        <v>88.5</v>
      </c>
      <c r="BL165">
        <v>84</v>
      </c>
      <c r="BM165">
        <v>80.5</v>
      </c>
      <c r="BN165">
        <v>79</v>
      </c>
      <c r="BO165">
        <v>78.5</v>
      </c>
      <c r="DL165">
        <v>19</v>
      </c>
      <c r="DM165">
        <v>19</v>
      </c>
    </row>
    <row r="166" spans="1:117" hidden="1" x14ac:dyDescent="0.25">
      <c r="A166" t="s">
        <v>62</v>
      </c>
      <c r="B166" t="s">
        <v>109</v>
      </c>
      <c r="C166" t="s">
        <v>61</v>
      </c>
      <c r="D166" t="s">
        <v>109</v>
      </c>
      <c r="E166" t="s">
        <v>61</v>
      </c>
      <c r="F166" t="s">
        <v>61</v>
      </c>
      <c r="G166" t="s">
        <v>61</v>
      </c>
      <c r="H166" t="s">
        <v>61</v>
      </c>
      <c r="I166" t="s">
        <v>199</v>
      </c>
      <c r="J166" s="22">
        <v>43691</v>
      </c>
      <c r="K166" s="28">
        <v>19</v>
      </c>
      <c r="L166">
        <v>19</v>
      </c>
      <c r="M166">
        <v>60</v>
      </c>
      <c r="N166">
        <v>60</v>
      </c>
      <c r="O166">
        <v>0</v>
      </c>
      <c r="P166">
        <v>0</v>
      </c>
      <c r="Q166">
        <v>0</v>
      </c>
      <c r="R166">
        <v>1</v>
      </c>
      <c r="S166" s="28">
        <v>1</v>
      </c>
      <c r="AR166">
        <v>74</v>
      </c>
      <c r="AS166">
        <v>69</v>
      </c>
      <c r="AT166">
        <v>67.5</v>
      </c>
      <c r="AU166">
        <v>66.5</v>
      </c>
      <c r="AV166">
        <v>65.5</v>
      </c>
      <c r="AW166">
        <v>65</v>
      </c>
      <c r="AX166">
        <v>64.5</v>
      </c>
      <c r="AY166">
        <v>65.5</v>
      </c>
      <c r="AZ166">
        <v>70.5</v>
      </c>
      <c r="BA166">
        <v>75.5</v>
      </c>
      <c r="BB166">
        <v>81</v>
      </c>
      <c r="BC166">
        <v>85.5</v>
      </c>
      <c r="BD166">
        <v>89.5</v>
      </c>
      <c r="BE166">
        <v>94</v>
      </c>
      <c r="BF166">
        <v>96.5</v>
      </c>
      <c r="BG166">
        <v>99</v>
      </c>
      <c r="BH166">
        <v>99.5</v>
      </c>
      <c r="BI166">
        <v>97</v>
      </c>
      <c r="BJ166">
        <v>93.5</v>
      </c>
      <c r="BK166">
        <v>88.5</v>
      </c>
      <c r="BL166">
        <v>84</v>
      </c>
      <c r="BM166">
        <v>80.5</v>
      </c>
      <c r="BN166">
        <v>79</v>
      </c>
      <c r="BO166">
        <v>78.5</v>
      </c>
      <c r="DL166">
        <v>19</v>
      </c>
      <c r="DM166">
        <v>19</v>
      </c>
    </row>
    <row r="167" spans="1:117" hidden="1" x14ac:dyDescent="0.25">
      <c r="A167" t="s">
        <v>62</v>
      </c>
      <c r="B167" t="s">
        <v>202</v>
      </c>
      <c r="C167" t="s">
        <v>61</v>
      </c>
      <c r="D167" t="s">
        <v>61</v>
      </c>
      <c r="E167" t="s">
        <v>61</v>
      </c>
      <c r="F167" t="s">
        <v>97</v>
      </c>
      <c r="G167" t="s">
        <v>61</v>
      </c>
      <c r="H167" t="s">
        <v>61</v>
      </c>
      <c r="I167" t="s">
        <v>199</v>
      </c>
      <c r="J167" s="22">
        <v>43691</v>
      </c>
      <c r="K167" s="28">
        <v>19</v>
      </c>
      <c r="L167">
        <v>19</v>
      </c>
      <c r="M167">
        <v>60</v>
      </c>
      <c r="N167">
        <v>60</v>
      </c>
      <c r="O167">
        <v>0</v>
      </c>
      <c r="P167">
        <v>0</v>
      </c>
      <c r="Q167">
        <v>0</v>
      </c>
      <c r="R167">
        <v>1</v>
      </c>
      <c r="S167" s="28">
        <v>1</v>
      </c>
      <c r="AR167">
        <v>74</v>
      </c>
      <c r="AS167">
        <v>69</v>
      </c>
      <c r="AT167">
        <v>67.5</v>
      </c>
      <c r="AU167">
        <v>66.5</v>
      </c>
      <c r="AV167">
        <v>65.5</v>
      </c>
      <c r="AW167">
        <v>65</v>
      </c>
      <c r="AX167">
        <v>64.5</v>
      </c>
      <c r="AY167">
        <v>65.5</v>
      </c>
      <c r="AZ167">
        <v>70.5</v>
      </c>
      <c r="BA167">
        <v>75.5</v>
      </c>
      <c r="BB167">
        <v>81</v>
      </c>
      <c r="BC167">
        <v>85.5</v>
      </c>
      <c r="BD167">
        <v>89.5</v>
      </c>
      <c r="BE167">
        <v>94</v>
      </c>
      <c r="BF167">
        <v>96.5</v>
      </c>
      <c r="BG167">
        <v>99</v>
      </c>
      <c r="BH167">
        <v>99.5</v>
      </c>
      <c r="BI167">
        <v>97</v>
      </c>
      <c r="BJ167">
        <v>93.5</v>
      </c>
      <c r="BK167">
        <v>88.5</v>
      </c>
      <c r="BL167">
        <v>84</v>
      </c>
      <c r="BM167">
        <v>80.5</v>
      </c>
      <c r="BN167">
        <v>79</v>
      </c>
      <c r="BO167">
        <v>78.5</v>
      </c>
      <c r="DL167">
        <v>19</v>
      </c>
      <c r="DM167">
        <v>19</v>
      </c>
    </row>
    <row r="168" spans="1:117" hidden="1" x14ac:dyDescent="0.25">
      <c r="A168" t="s">
        <v>62</v>
      </c>
      <c r="B168" t="s">
        <v>101</v>
      </c>
      <c r="C168" t="s">
        <v>61</v>
      </c>
      <c r="D168" t="s">
        <v>61</v>
      </c>
      <c r="E168" t="s">
        <v>61</v>
      </c>
      <c r="F168" t="s">
        <v>61</v>
      </c>
      <c r="G168" t="s">
        <v>61</v>
      </c>
      <c r="H168" t="s">
        <v>101</v>
      </c>
      <c r="I168" t="s">
        <v>199</v>
      </c>
      <c r="J168" s="22">
        <v>43691</v>
      </c>
      <c r="K168" s="28">
        <v>19</v>
      </c>
      <c r="L168">
        <v>19</v>
      </c>
      <c r="M168">
        <v>20</v>
      </c>
      <c r="N168">
        <v>20</v>
      </c>
      <c r="O168">
        <v>0</v>
      </c>
      <c r="P168">
        <v>0</v>
      </c>
      <c r="Q168">
        <v>0</v>
      </c>
      <c r="R168">
        <v>1</v>
      </c>
      <c r="S168" s="28">
        <v>1</v>
      </c>
      <c r="AR168">
        <v>74</v>
      </c>
      <c r="AS168">
        <v>69</v>
      </c>
      <c r="AT168">
        <v>67.5</v>
      </c>
      <c r="AU168">
        <v>66.5</v>
      </c>
      <c r="AV168">
        <v>65.5</v>
      </c>
      <c r="AW168">
        <v>65</v>
      </c>
      <c r="AX168">
        <v>64.5</v>
      </c>
      <c r="AY168">
        <v>65.5</v>
      </c>
      <c r="AZ168">
        <v>70.5</v>
      </c>
      <c r="BA168">
        <v>75.5</v>
      </c>
      <c r="BB168">
        <v>81</v>
      </c>
      <c r="BC168">
        <v>85.5</v>
      </c>
      <c r="BD168">
        <v>89.5</v>
      </c>
      <c r="BE168">
        <v>94</v>
      </c>
      <c r="BF168">
        <v>96.5</v>
      </c>
      <c r="BG168">
        <v>99</v>
      </c>
      <c r="BH168">
        <v>99.5</v>
      </c>
      <c r="BI168">
        <v>97</v>
      </c>
      <c r="BJ168">
        <v>93.5</v>
      </c>
      <c r="BK168">
        <v>88.5</v>
      </c>
      <c r="BL168">
        <v>84</v>
      </c>
      <c r="BM168">
        <v>80.5</v>
      </c>
      <c r="BN168">
        <v>79</v>
      </c>
      <c r="BO168">
        <v>78.5</v>
      </c>
      <c r="DL168">
        <v>19</v>
      </c>
      <c r="DM168">
        <v>19</v>
      </c>
    </row>
    <row r="169" spans="1:117" hidden="1" x14ac:dyDescent="0.25">
      <c r="A169" t="s">
        <v>62</v>
      </c>
      <c r="B169" t="s">
        <v>186</v>
      </c>
      <c r="C169" t="s">
        <v>61</v>
      </c>
      <c r="D169" t="s">
        <v>61</v>
      </c>
      <c r="E169" t="s">
        <v>186</v>
      </c>
      <c r="F169" t="s">
        <v>61</v>
      </c>
      <c r="G169" t="s">
        <v>61</v>
      </c>
      <c r="H169" t="s">
        <v>61</v>
      </c>
      <c r="I169" t="s">
        <v>183</v>
      </c>
      <c r="J169" s="22">
        <v>43691</v>
      </c>
      <c r="K169" s="28">
        <v>19</v>
      </c>
      <c r="L169">
        <v>19</v>
      </c>
      <c r="M169">
        <v>4</v>
      </c>
      <c r="N169">
        <v>4</v>
      </c>
      <c r="O169">
        <v>0</v>
      </c>
      <c r="P169">
        <v>0</v>
      </c>
      <c r="Q169">
        <v>1</v>
      </c>
      <c r="R169">
        <v>1</v>
      </c>
      <c r="S169" s="28">
        <v>1</v>
      </c>
      <c r="AR169">
        <v>74</v>
      </c>
      <c r="AS169">
        <v>69</v>
      </c>
      <c r="AT169">
        <v>67.5</v>
      </c>
      <c r="AU169">
        <v>66.5</v>
      </c>
      <c r="AV169">
        <v>65.5</v>
      </c>
      <c r="AW169">
        <v>65</v>
      </c>
      <c r="AX169">
        <v>64.5</v>
      </c>
      <c r="AY169">
        <v>65.5</v>
      </c>
      <c r="AZ169">
        <v>70.5</v>
      </c>
      <c r="BA169">
        <v>75.5</v>
      </c>
      <c r="BB169">
        <v>81</v>
      </c>
      <c r="BC169">
        <v>85.5</v>
      </c>
      <c r="BD169">
        <v>89.5</v>
      </c>
      <c r="BE169">
        <v>94</v>
      </c>
      <c r="BF169">
        <v>96.5</v>
      </c>
      <c r="BG169">
        <v>99</v>
      </c>
      <c r="BH169">
        <v>99.5</v>
      </c>
      <c r="BI169">
        <v>97</v>
      </c>
      <c r="BJ169">
        <v>93.5</v>
      </c>
      <c r="BK169">
        <v>88.5</v>
      </c>
      <c r="BL169">
        <v>84</v>
      </c>
      <c r="BM169">
        <v>80.5</v>
      </c>
      <c r="BN169">
        <v>79</v>
      </c>
      <c r="BO169">
        <v>78.5</v>
      </c>
      <c r="DL169">
        <v>19</v>
      </c>
      <c r="DM169">
        <v>19</v>
      </c>
    </row>
    <row r="170" spans="1:117" hidden="1" x14ac:dyDescent="0.25">
      <c r="A170" t="s">
        <v>62</v>
      </c>
      <c r="B170" t="s">
        <v>102</v>
      </c>
      <c r="C170" t="s">
        <v>61</v>
      </c>
      <c r="D170" t="s">
        <v>61</v>
      </c>
      <c r="E170" t="s">
        <v>61</v>
      </c>
      <c r="F170" t="s">
        <v>61</v>
      </c>
      <c r="G170" t="s">
        <v>61</v>
      </c>
      <c r="H170" t="s">
        <v>102</v>
      </c>
      <c r="I170" t="s">
        <v>183</v>
      </c>
      <c r="J170" s="22">
        <v>43691</v>
      </c>
      <c r="K170" s="28">
        <v>19</v>
      </c>
      <c r="L170">
        <v>19</v>
      </c>
      <c r="M170">
        <v>40</v>
      </c>
      <c r="N170">
        <v>40</v>
      </c>
      <c r="O170">
        <v>0</v>
      </c>
      <c r="P170">
        <v>0</v>
      </c>
      <c r="Q170">
        <v>0</v>
      </c>
      <c r="R170">
        <v>1</v>
      </c>
      <c r="S170" s="28">
        <v>1</v>
      </c>
      <c r="AR170">
        <v>74</v>
      </c>
      <c r="AS170">
        <v>69</v>
      </c>
      <c r="AT170">
        <v>67.5</v>
      </c>
      <c r="AU170">
        <v>66.5</v>
      </c>
      <c r="AV170">
        <v>65.5</v>
      </c>
      <c r="AW170">
        <v>65</v>
      </c>
      <c r="AX170">
        <v>64.5</v>
      </c>
      <c r="AY170">
        <v>65.5</v>
      </c>
      <c r="AZ170">
        <v>70.5</v>
      </c>
      <c r="BA170">
        <v>75.5</v>
      </c>
      <c r="BB170">
        <v>81</v>
      </c>
      <c r="BC170">
        <v>85.5</v>
      </c>
      <c r="BD170">
        <v>89.5</v>
      </c>
      <c r="BE170">
        <v>94</v>
      </c>
      <c r="BF170">
        <v>96.5</v>
      </c>
      <c r="BG170">
        <v>99</v>
      </c>
      <c r="BH170">
        <v>99.5</v>
      </c>
      <c r="BI170">
        <v>97</v>
      </c>
      <c r="BJ170">
        <v>93.5</v>
      </c>
      <c r="BK170">
        <v>88.5</v>
      </c>
      <c r="BL170">
        <v>84</v>
      </c>
      <c r="BM170">
        <v>80.5</v>
      </c>
      <c r="BN170">
        <v>79</v>
      </c>
      <c r="BO170">
        <v>78.5</v>
      </c>
      <c r="DL170">
        <v>19</v>
      </c>
      <c r="DM170">
        <v>19</v>
      </c>
    </row>
    <row r="171" spans="1:117" hidden="1" x14ac:dyDescent="0.25">
      <c r="A171" t="s">
        <v>62</v>
      </c>
      <c r="B171" t="s">
        <v>36</v>
      </c>
      <c r="C171" t="s">
        <v>36</v>
      </c>
      <c r="D171" t="s">
        <v>61</v>
      </c>
      <c r="E171" t="s">
        <v>61</v>
      </c>
      <c r="F171" t="s">
        <v>61</v>
      </c>
      <c r="G171" t="s">
        <v>61</v>
      </c>
      <c r="H171" t="s">
        <v>61</v>
      </c>
      <c r="I171" t="s">
        <v>183</v>
      </c>
      <c r="J171" s="22">
        <v>43691</v>
      </c>
      <c r="K171" s="28">
        <v>19</v>
      </c>
      <c r="L171">
        <v>19</v>
      </c>
      <c r="M171">
        <v>36</v>
      </c>
      <c r="N171">
        <v>36</v>
      </c>
      <c r="O171">
        <v>0</v>
      </c>
      <c r="P171">
        <v>0</v>
      </c>
      <c r="Q171">
        <v>0</v>
      </c>
      <c r="R171">
        <v>1</v>
      </c>
      <c r="S171" s="28">
        <v>1</v>
      </c>
      <c r="AR171">
        <v>74</v>
      </c>
      <c r="AS171">
        <v>69</v>
      </c>
      <c r="AT171">
        <v>67.5</v>
      </c>
      <c r="AU171">
        <v>66.5</v>
      </c>
      <c r="AV171">
        <v>65.5</v>
      </c>
      <c r="AW171">
        <v>65</v>
      </c>
      <c r="AX171">
        <v>64.5</v>
      </c>
      <c r="AY171">
        <v>65.5</v>
      </c>
      <c r="AZ171">
        <v>70.5</v>
      </c>
      <c r="BA171">
        <v>75.5</v>
      </c>
      <c r="BB171">
        <v>81</v>
      </c>
      <c r="BC171">
        <v>85.5</v>
      </c>
      <c r="BD171">
        <v>89.5</v>
      </c>
      <c r="BE171">
        <v>94</v>
      </c>
      <c r="BF171">
        <v>96.5</v>
      </c>
      <c r="BG171">
        <v>99</v>
      </c>
      <c r="BH171">
        <v>99.5</v>
      </c>
      <c r="BI171">
        <v>97</v>
      </c>
      <c r="BJ171">
        <v>93.5</v>
      </c>
      <c r="BK171">
        <v>88.5</v>
      </c>
      <c r="BL171">
        <v>84</v>
      </c>
      <c r="BM171">
        <v>80.5</v>
      </c>
      <c r="BN171">
        <v>79</v>
      </c>
      <c r="BO171">
        <v>78.5</v>
      </c>
      <c r="DL171">
        <v>19</v>
      </c>
      <c r="DM171">
        <v>19</v>
      </c>
    </row>
    <row r="172" spans="1:117" hidden="1" x14ac:dyDescent="0.25">
      <c r="A172" t="s">
        <v>62</v>
      </c>
      <c r="B172" t="s">
        <v>202</v>
      </c>
      <c r="C172" t="s">
        <v>61</v>
      </c>
      <c r="D172" t="s">
        <v>61</v>
      </c>
      <c r="E172" t="s">
        <v>61</v>
      </c>
      <c r="F172" t="s">
        <v>97</v>
      </c>
      <c r="G172" t="s">
        <v>61</v>
      </c>
      <c r="H172" t="s">
        <v>61</v>
      </c>
      <c r="I172" t="s">
        <v>183</v>
      </c>
      <c r="J172" s="22">
        <v>43691</v>
      </c>
      <c r="K172" s="28">
        <v>19</v>
      </c>
      <c r="L172">
        <v>19</v>
      </c>
      <c r="M172">
        <v>60</v>
      </c>
      <c r="N172">
        <v>60</v>
      </c>
      <c r="O172">
        <v>0</v>
      </c>
      <c r="P172">
        <v>0</v>
      </c>
      <c r="Q172">
        <v>0</v>
      </c>
      <c r="R172">
        <v>1</v>
      </c>
      <c r="S172" s="28">
        <v>1</v>
      </c>
      <c r="AR172">
        <v>74</v>
      </c>
      <c r="AS172">
        <v>69</v>
      </c>
      <c r="AT172">
        <v>67.5</v>
      </c>
      <c r="AU172">
        <v>66.5</v>
      </c>
      <c r="AV172">
        <v>65.5</v>
      </c>
      <c r="AW172">
        <v>65</v>
      </c>
      <c r="AX172">
        <v>64.5</v>
      </c>
      <c r="AY172">
        <v>65.5</v>
      </c>
      <c r="AZ172">
        <v>70.5</v>
      </c>
      <c r="BA172">
        <v>75.5</v>
      </c>
      <c r="BB172">
        <v>81</v>
      </c>
      <c r="BC172">
        <v>85.5</v>
      </c>
      <c r="BD172">
        <v>89.5</v>
      </c>
      <c r="BE172">
        <v>94</v>
      </c>
      <c r="BF172">
        <v>96.5</v>
      </c>
      <c r="BG172">
        <v>99</v>
      </c>
      <c r="BH172">
        <v>99.5</v>
      </c>
      <c r="BI172">
        <v>97</v>
      </c>
      <c r="BJ172">
        <v>93.5</v>
      </c>
      <c r="BK172">
        <v>88.5</v>
      </c>
      <c r="BL172">
        <v>84</v>
      </c>
      <c r="BM172">
        <v>80.5</v>
      </c>
      <c r="BN172">
        <v>79</v>
      </c>
      <c r="BO172">
        <v>78.5</v>
      </c>
      <c r="DL172">
        <v>19</v>
      </c>
      <c r="DM172">
        <v>19</v>
      </c>
    </row>
    <row r="173" spans="1:117" hidden="1" x14ac:dyDescent="0.25">
      <c r="A173" t="s">
        <v>62</v>
      </c>
      <c r="B173" t="s">
        <v>61</v>
      </c>
      <c r="C173" t="s">
        <v>61</v>
      </c>
      <c r="D173" t="s">
        <v>61</v>
      </c>
      <c r="E173" t="s">
        <v>61</v>
      </c>
      <c r="F173" t="s">
        <v>61</v>
      </c>
      <c r="G173" t="s">
        <v>61</v>
      </c>
      <c r="H173" t="s">
        <v>61</v>
      </c>
      <c r="I173" t="s">
        <v>183</v>
      </c>
      <c r="J173" s="22">
        <v>43691</v>
      </c>
      <c r="K173" s="28">
        <v>19</v>
      </c>
      <c r="L173">
        <v>19</v>
      </c>
      <c r="M173">
        <v>60</v>
      </c>
      <c r="N173">
        <v>60</v>
      </c>
      <c r="O173">
        <v>0</v>
      </c>
      <c r="P173">
        <v>0</v>
      </c>
      <c r="Q173">
        <v>0</v>
      </c>
      <c r="R173">
        <v>1</v>
      </c>
      <c r="S173" s="28">
        <v>1</v>
      </c>
      <c r="AR173">
        <v>74</v>
      </c>
      <c r="AS173">
        <v>69</v>
      </c>
      <c r="AT173">
        <v>67.5</v>
      </c>
      <c r="AU173">
        <v>66.5</v>
      </c>
      <c r="AV173">
        <v>65.5</v>
      </c>
      <c r="AW173">
        <v>65</v>
      </c>
      <c r="AX173">
        <v>64.5</v>
      </c>
      <c r="AY173">
        <v>65.5</v>
      </c>
      <c r="AZ173">
        <v>70.5</v>
      </c>
      <c r="BA173">
        <v>75.5</v>
      </c>
      <c r="BB173">
        <v>81</v>
      </c>
      <c r="BC173">
        <v>85.5</v>
      </c>
      <c r="BD173">
        <v>89.5</v>
      </c>
      <c r="BE173">
        <v>94</v>
      </c>
      <c r="BF173">
        <v>96.5</v>
      </c>
      <c r="BG173">
        <v>99</v>
      </c>
      <c r="BH173">
        <v>99.5</v>
      </c>
      <c r="BI173">
        <v>97</v>
      </c>
      <c r="BJ173">
        <v>93.5</v>
      </c>
      <c r="BK173">
        <v>88.5</v>
      </c>
      <c r="BL173">
        <v>84</v>
      </c>
      <c r="BM173">
        <v>80.5</v>
      </c>
      <c r="BN173">
        <v>79</v>
      </c>
      <c r="BO173">
        <v>78.5</v>
      </c>
      <c r="DL173">
        <v>19</v>
      </c>
      <c r="DM173">
        <v>19</v>
      </c>
    </row>
    <row r="174" spans="1:117" hidden="1" x14ac:dyDescent="0.25">
      <c r="A174" t="s">
        <v>62</v>
      </c>
      <c r="B174" t="s">
        <v>109</v>
      </c>
      <c r="C174" t="s">
        <v>61</v>
      </c>
      <c r="D174" t="s">
        <v>109</v>
      </c>
      <c r="E174" t="s">
        <v>61</v>
      </c>
      <c r="F174" t="s">
        <v>61</v>
      </c>
      <c r="G174" t="s">
        <v>61</v>
      </c>
      <c r="H174" t="s">
        <v>61</v>
      </c>
      <c r="I174" t="s">
        <v>183</v>
      </c>
      <c r="J174" s="22">
        <v>43691</v>
      </c>
      <c r="K174" s="28">
        <v>19</v>
      </c>
      <c r="L174">
        <v>19</v>
      </c>
      <c r="M174">
        <v>60</v>
      </c>
      <c r="N174">
        <v>60</v>
      </c>
      <c r="O174">
        <v>0</v>
      </c>
      <c r="P174">
        <v>0</v>
      </c>
      <c r="Q174">
        <v>0</v>
      </c>
      <c r="R174">
        <v>1</v>
      </c>
      <c r="S174" s="28">
        <v>1</v>
      </c>
      <c r="AR174">
        <v>74</v>
      </c>
      <c r="AS174">
        <v>69</v>
      </c>
      <c r="AT174">
        <v>67.5</v>
      </c>
      <c r="AU174">
        <v>66.5</v>
      </c>
      <c r="AV174">
        <v>65.5</v>
      </c>
      <c r="AW174">
        <v>65</v>
      </c>
      <c r="AX174">
        <v>64.5</v>
      </c>
      <c r="AY174">
        <v>65.5</v>
      </c>
      <c r="AZ174">
        <v>70.5</v>
      </c>
      <c r="BA174">
        <v>75.5</v>
      </c>
      <c r="BB174">
        <v>81</v>
      </c>
      <c r="BC174">
        <v>85.5</v>
      </c>
      <c r="BD174">
        <v>89.5</v>
      </c>
      <c r="BE174">
        <v>94</v>
      </c>
      <c r="BF174">
        <v>96.5</v>
      </c>
      <c r="BG174">
        <v>99</v>
      </c>
      <c r="BH174">
        <v>99.5</v>
      </c>
      <c r="BI174">
        <v>97</v>
      </c>
      <c r="BJ174">
        <v>93.5</v>
      </c>
      <c r="BK174">
        <v>88.5</v>
      </c>
      <c r="BL174">
        <v>84</v>
      </c>
      <c r="BM174">
        <v>80.5</v>
      </c>
      <c r="BN174">
        <v>79</v>
      </c>
      <c r="BO174">
        <v>78.5</v>
      </c>
      <c r="DL174">
        <v>19</v>
      </c>
      <c r="DM174">
        <v>19</v>
      </c>
    </row>
    <row r="175" spans="1:117" hidden="1" x14ac:dyDescent="0.25">
      <c r="A175" t="s">
        <v>62</v>
      </c>
      <c r="B175" t="s">
        <v>38</v>
      </c>
      <c r="C175" t="s">
        <v>61</v>
      </c>
      <c r="D175" t="s">
        <v>61</v>
      </c>
      <c r="E175" t="s">
        <v>38</v>
      </c>
      <c r="F175" t="s">
        <v>61</v>
      </c>
      <c r="G175" t="s">
        <v>61</v>
      </c>
      <c r="H175" t="s">
        <v>61</v>
      </c>
      <c r="I175" t="s">
        <v>183</v>
      </c>
      <c r="J175" s="22">
        <v>43691</v>
      </c>
      <c r="K175" s="28">
        <v>19</v>
      </c>
      <c r="L175">
        <v>19</v>
      </c>
      <c r="M175">
        <v>2</v>
      </c>
      <c r="N175">
        <v>2</v>
      </c>
      <c r="O175">
        <v>0</v>
      </c>
      <c r="P175">
        <v>0</v>
      </c>
      <c r="Q175">
        <v>1</v>
      </c>
      <c r="R175">
        <v>1</v>
      </c>
      <c r="S175" s="28">
        <v>1</v>
      </c>
      <c r="AR175">
        <v>74</v>
      </c>
      <c r="AS175">
        <v>69</v>
      </c>
      <c r="AT175">
        <v>67.5</v>
      </c>
      <c r="AU175">
        <v>66.5</v>
      </c>
      <c r="AV175">
        <v>65.5</v>
      </c>
      <c r="AW175">
        <v>65</v>
      </c>
      <c r="AX175">
        <v>64.5</v>
      </c>
      <c r="AY175">
        <v>65.5</v>
      </c>
      <c r="AZ175">
        <v>70.5</v>
      </c>
      <c r="BA175">
        <v>75.5</v>
      </c>
      <c r="BB175">
        <v>81</v>
      </c>
      <c r="BC175">
        <v>85.5</v>
      </c>
      <c r="BD175">
        <v>89.5</v>
      </c>
      <c r="BE175">
        <v>94</v>
      </c>
      <c r="BF175">
        <v>96.5</v>
      </c>
      <c r="BG175">
        <v>99</v>
      </c>
      <c r="BH175">
        <v>99.5</v>
      </c>
      <c r="BI175">
        <v>97</v>
      </c>
      <c r="BJ175">
        <v>93.5</v>
      </c>
      <c r="BK175">
        <v>88.5</v>
      </c>
      <c r="BL175">
        <v>84</v>
      </c>
      <c r="BM175">
        <v>80.5</v>
      </c>
      <c r="BN175">
        <v>79</v>
      </c>
      <c r="BO175">
        <v>78.5</v>
      </c>
      <c r="DL175">
        <v>19</v>
      </c>
      <c r="DM175">
        <v>19</v>
      </c>
    </row>
    <row r="176" spans="1:117" hidden="1" x14ac:dyDescent="0.25">
      <c r="A176" t="s">
        <v>62</v>
      </c>
      <c r="B176" t="s">
        <v>31</v>
      </c>
      <c r="C176" t="s">
        <v>61</v>
      </c>
      <c r="D176" t="s">
        <v>61</v>
      </c>
      <c r="E176" t="s">
        <v>31</v>
      </c>
      <c r="F176" t="s">
        <v>61</v>
      </c>
      <c r="G176" t="s">
        <v>61</v>
      </c>
      <c r="H176" t="s">
        <v>61</v>
      </c>
      <c r="I176" t="s">
        <v>183</v>
      </c>
      <c r="J176" s="22">
        <v>43691</v>
      </c>
      <c r="K176" s="28">
        <v>19</v>
      </c>
      <c r="L176">
        <v>19</v>
      </c>
      <c r="M176">
        <v>2</v>
      </c>
      <c r="N176">
        <v>2</v>
      </c>
      <c r="O176">
        <v>0</v>
      </c>
      <c r="P176">
        <v>0</v>
      </c>
      <c r="Q176">
        <v>1</v>
      </c>
      <c r="R176">
        <v>1</v>
      </c>
      <c r="S176" s="28">
        <v>1</v>
      </c>
      <c r="AR176">
        <v>74</v>
      </c>
      <c r="AS176">
        <v>69</v>
      </c>
      <c r="AT176">
        <v>67.5</v>
      </c>
      <c r="AU176">
        <v>66.5</v>
      </c>
      <c r="AV176">
        <v>65.5</v>
      </c>
      <c r="AW176">
        <v>65</v>
      </c>
      <c r="AX176">
        <v>64.5</v>
      </c>
      <c r="AY176">
        <v>65.5</v>
      </c>
      <c r="AZ176">
        <v>70.5</v>
      </c>
      <c r="BA176">
        <v>75.5</v>
      </c>
      <c r="BB176">
        <v>81</v>
      </c>
      <c r="BC176">
        <v>85.5</v>
      </c>
      <c r="BD176">
        <v>89.5</v>
      </c>
      <c r="BE176">
        <v>94</v>
      </c>
      <c r="BF176">
        <v>96.5</v>
      </c>
      <c r="BG176">
        <v>99</v>
      </c>
      <c r="BH176">
        <v>99.5</v>
      </c>
      <c r="BI176">
        <v>97</v>
      </c>
      <c r="BJ176">
        <v>93.5</v>
      </c>
      <c r="BK176">
        <v>88.5</v>
      </c>
      <c r="BL176">
        <v>84</v>
      </c>
      <c r="BM176">
        <v>80.5</v>
      </c>
      <c r="BN176">
        <v>79</v>
      </c>
      <c r="BO176">
        <v>78.5</v>
      </c>
      <c r="DL176">
        <v>19</v>
      </c>
      <c r="DM176">
        <v>19</v>
      </c>
    </row>
    <row r="177" spans="1:117" hidden="1" x14ac:dyDescent="0.25">
      <c r="A177" t="s">
        <v>62</v>
      </c>
      <c r="B177" t="s">
        <v>35</v>
      </c>
      <c r="C177" t="s">
        <v>61</v>
      </c>
      <c r="D177" t="s">
        <v>61</v>
      </c>
      <c r="E177" t="s">
        <v>35</v>
      </c>
      <c r="F177" t="s">
        <v>61</v>
      </c>
      <c r="G177" t="s">
        <v>61</v>
      </c>
      <c r="H177" t="s">
        <v>61</v>
      </c>
      <c r="I177" t="s">
        <v>183</v>
      </c>
      <c r="J177" s="22">
        <v>43691</v>
      </c>
      <c r="K177" s="28">
        <v>19</v>
      </c>
      <c r="L177">
        <v>19</v>
      </c>
      <c r="M177">
        <v>1</v>
      </c>
      <c r="N177">
        <v>1</v>
      </c>
      <c r="O177">
        <v>0</v>
      </c>
      <c r="P177">
        <v>1</v>
      </c>
      <c r="Q177">
        <v>1</v>
      </c>
      <c r="R177">
        <v>1</v>
      </c>
      <c r="S177" s="28">
        <v>1</v>
      </c>
      <c r="AR177">
        <v>74</v>
      </c>
      <c r="AS177">
        <v>69</v>
      </c>
      <c r="AT177">
        <v>67.5</v>
      </c>
      <c r="AU177">
        <v>66.5</v>
      </c>
      <c r="AV177">
        <v>65.5</v>
      </c>
      <c r="AW177">
        <v>65</v>
      </c>
      <c r="AX177">
        <v>64.5</v>
      </c>
      <c r="AY177">
        <v>65.5</v>
      </c>
      <c r="AZ177">
        <v>70.5</v>
      </c>
      <c r="BA177">
        <v>75.5</v>
      </c>
      <c r="BB177">
        <v>81</v>
      </c>
      <c r="BC177">
        <v>85.5</v>
      </c>
      <c r="BD177">
        <v>89.5</v>
      </c>
      <c r="BE177">
        <v>94</v>
      </c>
      <c r="BF177">
        <v>96.5</v>
      </c>
      <c r="BG177">
        <v>99</v>
      </c>
      <c r="BH177">
        <v>99.5</v>
      </c>
      <c r="BI177">
        <v>97</v>
      </c>
      <c r="BJ177">
        <v>93.5</v>
      </c>
      <c r="BK177">
        <v>88.5</v>
      </c>
      <c r="BL177">
        <v>84</v>
      </c>
      <c r="BM177">
        <v>80.5</v>
      </c>
      <c r="BN177">
        <v>79</v>
      </c>
      <c r="BO177">
        <v>78.5</v>
      </c>
      <c r="CP177" s="24"/>
      <c r="CQ177" s="24"/>
      <c r="CR177" s="24"/>
      <c r="CT177" s="24"/>
      <c r="DL177">
        <v>19</v>
      </c>
      <c r="DM177">
        <v>19</v>
      </c>
    </row>
    <row r="178" spans="1:117" hidden="1" x14ac:dyDescent="0.25">
      <c r="A178" t="s">
        <v>62</v>
      </c>
      <c r="B178" t="s">
        <v>189</v>
      </c>
      <c r="C178" t="s">
        <v>189</v>
      </c>
      <c r="D178" t="s">
        <v>61</v>
      </c>
      <c r="E178" t="s">
        <v>61</v>
      </c>
      <c r="F178" t="s">
        <v>61</v>
      </c>
      <c r="G178" t="s">
        <v>61</v>
      </c>
      <c r="H178" t="s">
        <v>61</v>
      </c>
      <c r="I178" t="s">
        <v>183</v>
      </c>
      <c r="J178" s="22">
        <v>43691</v>
      </c>
      <c r="K178" s="28">
        <v>19</v>
      </c>
      <c r="L178">
        <v>19</v>
      </c>
      <c r="M178">
        <v>24</v>
      </c>
      <c r="N178">
        <v>24</v>
      </c>
      <c r="O178">
        <v>0</v>
      </c>
      <c r="P178">
        <v>0</v>
      </c>
      <c r="Q178">
        <v>0</v>
      </c>
      <c r="R178">
        <v>1</v>
      </c>
      <c r="S178" s="28">
        <v>1</v>
      </c>
      <c r="AR178">
        <v>74</v>
      </c>
      <c r="AS178">
        <v>69</v>
      </c>
      <c r="AT178">
        <v>67.5</v>
      </c>
      <c r="AU178">
        <v>66.5</v>
      </c>
      <c r="AV178">
        <v>65.5</v>
      </c>
      <c r="AW178">
        <v>65</v>
      </c>
      <c r="AX178">
        <v>64.5</v>
      </c>
      <c r="AY178">
        <v>65.5</v>
      </c>
      <c r="AZ178">
        <v>70.5</v>
      </c>
      <c r="BA178">
        <v>75.5</v>
      </c>
      <c r="BB178">
        <v>81</v>
      </c>
      <c r="BC178">
        <v>85.5</v>
      </c>
      <c r="BD178">
        <v>89.5</v>
      </c>
      <c r="BE178">
        <v>94</v>
      </c>
      <c r="BF178">
        <v>96.5</v>
      </c>
      <c r="BG178">
        <v>99</v>
      </c>
      <c r="BH178">
        <v>99.5</v>
      </c>
      <c r="BI178">
        <v>97</v>
      </c>
      <c r="BJ178">
        <v>93.5</v>
      </c>
      <c r="BK178">
        <v>88.5</v>
      </c>
      <c r="BL178">
        <v>84</v>
      </c>
      <c r="BM178">
        <v>80.5</v>
      </c>
      <c r="BN178">
        <v>79</v>
      </c>
      <c r="BO178">
        <v>78.5</v>
      </c>
      <c r="DL178">
        <v>19</v>
      </c>
      <c r="DM178">
        <v>19</v>
      </c>
    </row>
    <row r="179" spans="1:117" hidden="1" x14ac:dyDescent="0.25">
      <c r="A179" t="s">
        <v>62</v>
      </c>
      <c r="B179" t="s">
        <v>101</v>
      </c>
      <c r="C179" t="s">
        <v>61</v>
      </c>
      <c r="D179" t="s">
        <v>61</v>
      </c>
      <c r="E179" t="s">
        <v>61</v>
      </c>
      <c r="F179" t="s">
        <v>61</v>
      </c>
      <c r="G179" t="s">
        <v>61</v>
      </c>
      <c r="H179" t="s">
        <v>101</v>
      </c>
      <c r="I179" t="s">
        <v>183</v>
      </c>
      <c r="J179" s="22">
        <v>43691</v>
      </c>
      <c r="K179" s="28">
        <v>19</v>
      </c>
      <c r="L179">
        <v>19</v>
      </c>
      <c r="M179">
        <v>20</v>
      </c>
      <c r="N179">
        <v>20</v>
      </c>
      <c r="O179">
        <v>0</v>
      </c>
      <c r="P179">
        <v>0</v>
      </c>
      <c r="Q179">
        <v>0</v>
      </c>
      <c r="R179">
        <v>1</v>
      </c>
      <c r="S179" s="28">
        <v>1</v>
      </c>
      <c r="AR179">
        <v>74</v>
      </c>
      <c r="AS179">
        <v>69</v>
      </c>
      <c r="AT179">
        <v>67.5</v>
      </c>
      <c r="AU179">
        <v>66.5</v>
      </c>
      <c r="AV179">
        <v>65.5</v>
      </c>
      <c r="AW179">
        <v>65</v>
      </c>
      <c r="AX179">
        <v>64.5</v>
      </c>
      <c r="AY179">
        <v>65.5</v>
      </c>
      <c r="AZ179">
        <v>70.5</v>
      </c>
      <c r="BA179">
        <v>75.5</v>
      </c>
      <c r="BB179">
        <v>81</v>
      </c>
      <c r="BC179">
        <v>85.5</v>
      </c>
      <c r="BD179">
        <v>89.5</v>
      </c>
      <c r="BE179">
        <v>94</v>
      </c>
      <c r="BF179">
        <v>96.5</v>
      </c>
      <c r="BG179">
        <v>99</v>
      </c>
      <c r="BH179">
        <v>99.5</v>
      </c>
      <c r="BI179">
        <v>97</v>
      </c>
      <c r="BJ179">
        <v>93.5</v>
      </c>
      <c r="BK179">
        <v>88.5</v>
      </c>
      <c r="BL179">
        <v>84</v>
      </c>
      <c r="BM179">
        <v>80.5</v>
      </c>
      <c r="BN179">
        <v>79</v>
      </c>
      <c r="BO179">
        <v>78.5</v>
      </c>
      <c r="DL179">
        <v>19</v>
      </c>
      <c r="DM179">
        <v>19</v>
      </c>
    </row>
    <row r="180" spans="1:117" hidden="1" x14ac:dyDescent="0.25">
      <c r="A180" t="s">
        <v>62</v>
      </c>
      <c r="B180" t="s">
        <v>37</v>
      </c>
      <c r="C180" t="s">
        <v>61</v>
      </c>
      <c r="D180" t="s">
        <v>61</v>
      </c>
      <c r="E180" t="s">
        <v>37</v>
      </c>
      <c r="F180" t="s">
        <v>61</v>
      </c>
      <c r="G180" t="s">
        <v>61</v>
      </c>
      <c r="H180" t="s">
        <v>61</v>
      </c>
      <c r="I180" t="s">
        <v>183</v>
      </c>
      <c r="J180" s="22">
        <v>43691</v>
      </c>
      <c r="K180" s="28">
        <v>19</v>
      </c>
      <c r="L180">
        <v>19</v>
      </c>
      <c r="M180">
        <v>51</v>
      </c>
      <c r="N180">
        <v>51</v>
      </c>
      <c r="O180">
        <v>0</v>
      </c>
      <c r="P180">
        <v>0</v>
      </c>
      <c r="Q180">
        <v>0</v>
      </c>
      <c r="R180">
        <v>1</v>
      </c>
      <c r="S180" s="28">
        <v>1</v>
      </c>
      <c r="AR180">
        <v>74</v>
      </c>
      <c r="AS180">
        <v>69</v>
      </c>
      <c r="AT180">
        <v>67.5</v>
      </c>
      <c r="AU180">
        <v>66.5</v>
      </c>
      <c r="AV180">
        <v>65.5</v>
      </c>
      <c r="AW180">
        <v>65</v>
      </c>
      <c r="AX180">
        <v>64.5</v>
      </c>
      <c r="AY180">
        <v>65.5</v>
      </c>
      <c r="AZ180">
        <v>70.5</v>
      </c>
      <c r="BA180">
        <v>75.5</v>
      </c>
      <c r="BB180">
        <v>81</v>
      </c>
      <c r="BC180">
        <v>85.5</v>
      </c>
      <c r="BD180">
        <v>89.5</v>
      </c>
      <c r="BE180">
        <v>94</v>
      </c>
      <c r="BF180">
        <v>96.5</v>
      </c>
      <c r="BG180">
        <v>99</v>
      </c>
      <c r="BH180">
        <v>99.5</v>
      </c>
      <c r="BI180">
        <v>97</v>
      </c>
      <c r="BJ180">
        <v>93.5</v>
      </c>
      <c r="BK180">
        <v>88.5</v>
      </c>
      <c r="BL180">
        <v>84</v>
      </c>
      <c r="BM180">
        <v>80.5</v>
      </c>
      <c r="BN180">
        <v>79</v>
      </c>
      <c r="BO180">
        <v>78.5</v>
      </c>
      <c r="DL180">
        <v>19</v>
      </c>
      <c r="DM180">
        <v>19</v>
      </c>
    </row>
    <row r="181" spans="1:117" hidden="1" x14ac:dyDescent="0.25">
      <c r="A181" t="s">
        <v>62</v>
      </c>
      <c r="B181" t="s">
        <v>36</v>
      </c>
      <c r="C181" t="s">
        <v>36</v>
      </c>
      <c r="D181" t="s">
        <v>61</v>
      </c>
      <c r="E181" t="s">
        <v>61</v>
      </c>
      <c r="F181" t="s">
        <v>61</v>
      </c>
      <c r="G181" t="s">
        <v>61</v>
      </c>
      <c r="H181" t="s">
        <v>61</v>
      </c>
      <c r="I181" t="s">
        <v>184</v>
      </c>
      <c r="J181" s="22">
        <v>43691</v>
      </c>
      <c r="K181" s="28">
        <v>19</v>
      </c>
      <c r="L181">
        <v>19</v>
      </c>
      <c r="M181">
        <v>1</v>
      </c>
      <c r="N181">
        <v>1</v>
      </c>
      <c r="O181">
        <v>0</v>
      </c>
      <c r="P181">
        <v>1</v>
      </c>
      <c r="Q181">
        <v>1</v>
      </c>
      <c r="R181">
        <v>1</v>
      </c>
      <c r="S181" s="28">
        <v>1</v>
      </c>
      <c r="AR181">
        <v>74</v>
      </c>
      <c r="AS181">
        <v>69</v>
      </c>
      <c r="AT181">
        <v>67.5</v>
      </c>
      <c r="AU181">
        <v>66.5</v>
      </c>
      <c r="AV181">
        <v>65.5</v>
      </c>
      <c r="AW181">
        <v>65</v>
      </c>
      <c r="AX181">
        <v>64.5</v>
      </c>
      <c r="AY181">
        <v>65.5</v>
      </c>
      <c r="AZ181">
        <v>70.5</v>
      </c>
      <c r="BA181">
        <v>75.5</v>
      </c>
      <c r="BB181">
        <v>81</v>
      </c>
      <c r="BC181">
        <v>85.5</v>
      </c>
      <c r="BD181">
        <v>89.5</v>
      </c>
      <c r="BE181">
        <v>94</v>
      </c>
      <c r="BF181">
        <v>96.5</v>
      </c>
      <c r="BG181">
        <v>99</v>
      </c>
      <c r="BH181">
        <v>99.5</v>
      </c>
      <c r="BI181">
        <v>97</v>
      </c>
      <c r="BJ181">
        <v>93.5</v>
      </c>
      <c r="BK181">
        <v>88.5</v>
      </c>
      <c r="BL181">
        <v>84</v>
      </c>
      <c r="BM181">
        <v>80.5</v>
      </c>
      <c r="BN181">
        <v>79</v>
      </c>
      <c r="BO181">
        <v>78.5</v>
      </c>
      <c r="DL181">
        <v>19</v>
      </c>
      <c r="DM181">
        <v>19</v>
      </c>
    </row>
    <row r="182" spans="1:117" hidden="1" x14ac:dyDescent="0.25">
      <c r="A182" t="s">
        <v>62</v>
      </c>
      <c r="B182" t="s">
        <v>30</v>
      </c>
      <c r="C182" t="s">
        <v>61</v>
      </c>
      <c r="D182" t="s">
        <v>61</v>
      </c>
      <c r="E182" t="s">
        <v>30</v>
      </c>
      <c r="F182" t="s">
        <v>61</v>
      </c>
      <c r="G182" t="s">
        <v>61</v>
      </c>
      <c r="H182" t="s">
        <v>61</v>
      </c>
      <c r="I182" t="s">
        <v>184</v>
      </c>
      <c r="J182" s="22">
        <v>43691</v>
      </c>
      <c r="K182" s="28">
        <v>19</v>
      </c>
      <c r="L182">
        <v>19</v>
      </c>
      <c r="M182">
        <v>1</v>
      </c>
      <c r="N182">
        <v>1</v>
      </c>
      <c r="O182">
        <v>0</v>
      </c>
      <c r="P182">
        <v>1</v>
      </c>
      <c r="Q182">
        <v>1</v>
      </c>
      <c r="R182">
        <v>1</v>
      </c>
      <c r="S182" s="28">
        <v>1</v>
      </c>
      <c r="AR182">
        <v>74</v>
      </c>
      <c r="AS182">
        <v>69</v>
      </c>
      <c r="AT182">
        <v>67.5</v>
      </c>
      <c r="AU182">
        <v>66.5</v>
      </c>
      <c r="AV182">
        <v>65.5</v>
      </c>
      <c r="AW182">
        <v>65</v>
      </c>
      <c r="AX182">
        <v>64.5</v>
      </c>
      <c r="AY182">
        <v>65.5</v>
      </c>
      <c r="AZ182">
        <v>70.5</v>
      </c>
      <c r="BA182">
        <v>75.5</v>
      </c>
      <c r="BB182">
        <v>81</v>
      </c>
      <c r="BC182">
        <v>85.5</v>
      </c>
      <c r="BD182">
        <v>89.5</v>
      </c>
      <c r="BE182">
        <v>94</v>
      </c>
      <c r="BF182">
        <v>96.5</v>
      </c>
      <c r="BG182">
        <v>99</v>
      </c>
      <c r="BH182">
        <v>99.5</v>
      </c>
      <c r="BI182">
        <v>97</v>
      </c>
      <c r="BJ182">
        <v>93.5</v>
      </c>
      <c r="BK182">
        <v>88.5</v>
      </c>
      <c r="BL182">
        <v>84</v>
      </c>
      <c r="BM182">
        <v>80.5</v>
      </c>
      <c r="BN182">
        <v>79</v>
      </c>
      <c r="BO182">
        <v>78.5</v>
      </c>
      <c r="DL182">
        <v>19</v>
      </c>
      <c r="DM182">
        <v>19</v>
      </c>
    </row>
    <row r="183" spans="1:117" hidden="1" x14ac:dyDescent="0.25">
      <c r="A183" t="s">
        <v>62</v>
      </c>
      <c r="B183" t="s">
        <v>102</v>
      </c>
      <c r="C183" t="s">
        <v>61</v>
      </c>
      <c r="D183" t="s">
        <v>61</v>
      </c>
      <c r="E183" t="s">
        <v>61</v>
      </c>
      <c r="F183" t="s">
        <v>61</v>
      </c>
      <c r="G183" t="s">
        <v>61</v>
      </c>
      <c r="H183" t="s">
        <v>102</v>
      </c>
      <c r="I183" t="s">
        <v>184</v>
      </c>
      <c r="J183" s="22">
        <v>43691</v>
      </c>
      <c r="K183" s="28">
        <v>19</v>
      </c>
      <c r="L183">
        <v>19</v>
      </c>
      <c r="M183">
        <v>1</v>
      </c>
      <c r="N183">
        <v>1</v>
      </c>
      <c r="O183">
        <v>0</v>
      </c>
      <c r="P183">
        <v>1</v>
      </c>
      <c r="Q183">
        <v>1</v>
      </c>
      <c r="R183">
        <v>1</v>
      </c>
      <c r="S183" s="28">
        <v>1</v>
      </c>
      <c r="AR183">
        <v>74</v>
      </c>
      <c r="AS183">
        <v>69</v>
      </c>
      <c r="AT183">
        <v>67.5</v>
      </c>
      <c r="AU183">
        <v>66.5</v>
      </c>
      <c r="AV183">
        <v>65.5</v>
      </c>
      <c r="AW183">
        <v>65</v>
      </c>
      <c r="AX183">
        <v>64.5</v>
      </c>
      <c r="AY183">
        <v>65.5</v>
      </c>
      <c r="AZ183">
        <v>70.5</v>
      </c>
      <c r="BA183">
        <v>75.5</v>
      </c>
      <c r="BB183">
        <v>81</v>
      </c>
      <c r="BC183">
        <v>85.5</v>
      </c>
      <c r="BD183">
        <v>89.5</v>
      </c>
      <c r="BE183">
        <v>94</v>
      </c>
      <c r="BF183">
        <v>96.5</v>
      </c>
      <c r="BG183">
        <v>99</v>
      </c>
      <c r="BH183">
        <v>99.5</v>
      </c>
      <c r="BI183">
        <v>97</v>
      </c>
      <c r="BJ183">
        <v>93.5</v>
      </c>
      <c r="BK183">
        <v>88.5</v>
      </c>
      <c r="BL183">
        <v>84</v>
      </c>
      <c r="BM183">
        <v>80.5</v>
      </c>
      <c r="BN183">
        <v>79</v>
      </c>
      <c r="BO183">
        <v>78.5</v>
      </c>
      <c r="DL183">
        <v>19</v>
      </c>
      <c r="DM183">
        <v>19</v>
      </c>
    </row>
    <row r="184" spans="1:117" hidden="1" x14ac:dyDescent="0.25">
      <c r="A184" t="s">
        <v>62</v>
      </c>
      <c r="B184" t="s">
        <v>202</v>
      </c>
      <c r="C184" t="s">
        <v>61</v>
      </c>
      <c r="D184" t="s">
        <v>61</v>
      </c>
      <c r="E184" t="s">
        <v>61</v>
      </c>
      <c r="F184" t="s">
        <v>97</v>
      </c>
      <c r="G184" t="s">
        <v>61</v>
      </c>
      <c r="H184" t="s">
        <v>61</v>
      </c>
      <c r="I184" t="s">
        <v>184</v>
      </c>
      <c r="J184" s="22">
        <v>43691</v>
      </c>
      <c r="K184" s="28">
        <v>19</v>
      </c>
      <c r="L184">
        <v>19</v>
      </c>
      <c r="M184">
        <v>1</v>
      </c>
      <c r="N184">
        <v>1</v>
      </c>
      <c r="O184">
        <v>0</v>
      </c>
      <c r="P184">
        <v>1</v>
      </c>
      <c r="Q184">
        <v>1</v>
      </c>
      <c r="R184">
        <v>1</v>
      </c>
      <c r="S184" s="28">
        <v>1</v>
      </c>
      <c r="AR184">
        <v>74</v>
      </c>
      <c r="AS184">
        <v>69</v>
      </c>
      <c r="AT184">
        <v>67.5</v>
      </c>
      <c r="AU184">
        <v>66.5</v>
      </c>
      <c r="AV184">
        <v>65.5</v>
      </c>
      <c r="AW184">
        <v>65</v>
      </c>
      <c r="AX184">
        <v>64.5</v>
      </c>
      <c r="AY184">
        <v>65.5</v>
      </c>
      <c r="AZ184">
        <v>70.5</v>
      </c>
      <c r="BA184">
        <v>75.5</v>
      </c>
      <c r="BB184">
        <v>81</v>
      </c>
      <c r="BC184">
        <v>85.5</v>
      </c>
      <c r="BD184">
        <v>89.5</v>
      </c>
      <c r="BE184">
        <v>94</v>
      </c>
      <c r="BF184">
        <v>96.5</v>
      </c>
      <c r="BG184">
        <v>99</v>
      </c>
      <c r="BH184">
        <v>99.5</v>
      </c>
      <c r="BI184">
        <v>97</v>
      </c>
      <c r="BJ184">
        <v>93.5</v>
      </c>
      <c r="BK184">
        <v>88.5</v>
      </c>
      <c r="BL184">
        <v>84</v>
      </c>
      <c r="BM184">
        <v>80.5</v>
      </c>
      <c r="BN184">
        <v>79</v>
      </c>
      <c r="BO184">
        <v>78.5</v>
      </c>
      <c r="DL184">
        <v>19</v>
      </c>
      <c r="DM184">
        <v>19</v>
      </c>
    </row>
    <row r="185" spans="1:117" hidden="1" x14ac:dyDescent="0.25">
      <c r="A185" t="s">
        <v>62</v>
      </c>
      <c r="B185" t="s">
        <v>61</v>
      </c>
      <c r="C185" t="s">
        <v>61</v>
      </c>
      <c r="D185" t="s">
        <v>61</v>
      </c>
      <c r="E185" t="s">
        <v>61</v>
      </c>
      <c r="F185" t="s">
        <v>61</v>
      </c>
      <c r="G185" t="s">
        <v>61</v>
      </c>
      <c r="H185" t="s">
        <v>61</v>
      </c>
      <c r="I185" t="s">
        <v>184</v>
      </c>
      <c r="J185" s="22">
        <v>43691</v>
      </c>
      <c r="K185" s="28">
        <v>19</v>
      </c>
      <c r="L185">
        <v>19</v>
      </c>
      <c r="M185">
        <v>1</v>
      </c>
      <c r="N185">
        <v>1</v>
      </c>
      <c r="O185">
        <v>0</v>
      </c>
      <c r="P185">
        <v>1</v>
      </c>
      <c r="Q185">
        <v>1</v>
      </c>
      <c r="R185">
        <v>1</v>
      </c>
      <c r="S185" s="28">
        <v>1</v>
      </c>
      <c r="AR185">
        <v>74</v>
      </c>
      <c r="AS185">
        <v>69</v>
      </c>
      <c r="AT185">
        <v>67.5</v>
      </c>
      <c r="AU185">
        <v>66.5</v>
      </c>
      <c r="AV185">
        <v>65.5</v>
      </c>
      <c r="AW185">
        <v>65</v>
      </c>
      <c r="AX185">
        <v>64.5</v>
      </c>
      <c r="AY185">
        <v>65.5</v>
      </c>
      <c r="AZ185">
        <v>70.5</v>
      </c>
      <c r="BA185">
        <v>75.5</v>
      </c>
      <c r="BB185">
        <v>81</v>
      </c>
      <c r="BC185">
        <v>85.5</v>
      </c>
      <c r="BD185">
        <v>89.5</v>
      </c>
      <c r="BE185">
        <v>94</v>
      </c>
      <c r="BF185">
        <v>96.5</v>
      </c>
      <c r="BG185">
        <v>99</v>
      </c>
      <c r="BH185">
        <v>99.5</v>
      </c>
      <c r="BI185">
        <v>97</v>
      </c>
      <c r="BJ185">
        <v>93.5</v>
      </c>
      <c r="BK185">
        <v>88.5</v>
      </c>
      <c r="BL185">
        <v>84</v>
      </c>
      <c r="BM185">
        <v>80.5</v>
      </c>
      <c r="BN185">
        <v>79</v>
      </c>
      <c r="BO185">
        <v>78.5</v>
      </c>
      <c r="DL185">
        <v>19</v>
      </c>
      <c r="DM185">
        <v>19</v>
      </c>
    </row>
    <row r="186" spans="1:117" hidden="1" x14ac:dyDescent="0.25">
      <c r="A186" t="s">
        <v>62</v>
      </c>
      <c r="B186" t="s">
        <v>187</v>
      </c>
      <c r="C186" t="s">
        <v>61</v>
      </c>
      <c r="D186" t="s">
        <v>187</v>
      </c>
      <c r="E186" t="s">
        <v>61</v>
      </c>
      <c r="F186" t="s">
        <v>61</v>
      </c>
      <c r="G186" t="s">
        <v>61</v>
      </c>
      <c r="H186" t="s">
        <v>61</v>
      </c>
      <c r="I186" t="s">
        <v>184</v>
      </c>
      <c r="J186" s="22">
        <v>43691</v>
      </c>
      <c r="K186" s="28">
        <v>19</v>
      </c>
      <c r="L186">
        <v>19</v>
      </c>
      <c r="M186">
        <v>1</v>
      </c>
      <c r="N186">
        <v>1</v>
      </c>
      <c r="O186">
        <v>0</v>
      </c>
      <c r="P186">
        <v>1</v>
      </c>
      <c r="Q186">
        <v>1</v>
      </c>
      <c r="R186">
        <v>1</v>
      </c>
      <c r="S186" s="28">
        <v>1</v>
      </c>
      <c r="AR186">
        <v>74</v>
      </c>
      <c r="AS186">
        <v>69</v>
      </c>
      <c r="AT186">
        <v>67.5</v>
      </c>
      <c r="AU186">
        <v>66.5</v>
      </c>
      <c r="AV186">
        <v>65.5</v>
      </c>
      <c r="AW186">
        <v>65</v>
      </c>
      <c r="AX186">
        <v>64.5</v>
      </c>
      <c r="AY186">
        <v>65.5</v>
      </c>
      <c r="AZ186">
        <v>70.5</v>
      </c>
      <c r="BA186">
        <v>75.5</v>
      </c>
      <c r="BB186">
        <v>81</v>
      </c>
      <c r="BC186">
        <v>85.5</v>
      </c>
      <c r="BD186">
        <v>89.5</v>
      </c>
      <c r="BE186">
        <v>94</v>
      </c>
      <c r="BF186">
        <v>96.5</v>
      </c>
      <c r="BG186">
        <v>99</v>
      </c>
      <c r="BH186">
        <v>99.5</v>
      </c>
      <c r="BI186">
        <v>97</v>
      </c>
      <c r="BJ186">
        <v>93.5</v>
      </c>
      <c r="BK186">
        <v>88.5</v>
      </c>
      <c r="BL186">
        <v>84</v>
      </c>
      <c r="BM186">
        <v>80.5</v>
      </c>
      <c r="BN186">
        <v>79</v>
      </c>
      <c r="BO186">
        <v>78.5</v>
      </c>
      <c r="DL186">
        <v>19</v>
      </c>
      <c r="DM186">
        <v>19</v>
      </c>
    </row>
    <row r="187" spans="1:117" hidden="1" x14ac:dyDescent="0.25">
      <c r="A187" t="s">
        <v>62</v>
      </c>
      <c r="B187" t="s">
        <v>186</v>
      </c>
      <c r="C187" t="s">
        <v>61</v>
      </c>
      <c r="D187" t="s">
        <v>61</v>
      </c>
      <c r="E187" t="s">
        <v>186</v>
      </c>
      <c r="F187" t="s">
        <v>61</v>
      </c>
      <c r="G187" t="s">
        <v>61</v>
      </c>
      <c r="H187" t="s">
        <v>61</v>
      </c>
      <c r="I187" t="s">
        <v>208</v>
      </c>
      <c r="J187" s="22">
        <v>43692</v>
      </c>
      <c r="K187" s="28">
        <v>19</v>
      </c>
      <c r="L187">
        <v>19</v>
      </c>
      <c r="M187">
        <v>4</v>
      </c>
      <c r="N187">
        <v>4</v>
      </c>
      <c r="O187">
        <v>0</v>
      </c>
      <c r="P187">
        <v>0</v>
      </c>
      <c r="Q187">
        <v>1</v>
      </c>
      <c r="R187">
        <v>1</v>
      </c>
      <c r="S187" s="28">
        <v>1</v>
      </c>
      <c r="AR187">
        <v>76.5</v>
      </c>
      <c r="AS187">
        <v>75</v>
      </c>
      <c r="AT187">
        <v>72</v>
      </c>
      <c r="AU187">
        <v>70</v>
      </c>
      <c r="AV187">
        <v>68.5</v>
      </c>
      <c r="AW187">
        <v>67.5</v>
      </c>
      <c r="AX187">
        <v>67.5</v>
      </c>
      <c r="AY187">
        <v>68.5</v>
      </c>
      <c r="AZ187">
        <v>73.5</v>
      </c>
      <c r="BA187">
        <v>76.5</v>
      </c>
      <c r="BB187">
        <v>82.5</v>
      </c>
      <c r="BC187">
        <v>88.5</v>
      </c>
      <c r="BD187">
        <v>93.5</v>
      </c>
      <c r="BE187">
        <v>98</v>
      </c>
      <c r="BF187">
        <v>99</v>
      </c>
      <c r="BG187">
        <v>98.5</v>
      </c>
      <c r="BH187">
        <v>98</v>
      </c>
      <c r="BI187">
        <v>98</v>
      </c>
      <c r="BJ187">
        <v>95.5</v>
      </c>
      <c r="BK187">
        <v>90.5</v>
      </c>
      <c r="BL187">
        <v>84.5</v>
      </c>
      <c r="BM187">
        <v>80.5</v>
      </c>
      <c r="BN187">
        <v>79.5</v>
      </c>
      <c r="BO187">
        <v>78</v>
      </c>
      <c r="DL187">
        <v>19</v>
      </c>
      <c r="DM187">
        <v>19</v>
      </c>
    </row>
    <row r="188" spans="1:117" hidden="1" x14ac:dyDescent="0.25">
      <c r="A188" t="s">
        <v>62</v>
      </c>
      <c r="B188" t="s">
        <v>203</v>
      </c>
      <c r="C188" t="s">
        <v>61</v>
      </c>
      <c r="D188" t="s">
        <v>61</v>
      </c>
      <c r="E188" t="s">
        <v>61</v>
      </c>
      <c r="F188" t="s">
        <v>98</v>
      </c>
      <c r="G188" t="s">
        <v>61</v>
      </c>
      <c r="H188" t="s">
        <v>61</v>
      </c>
      <c r="I188" t="s">
        <v>208</v>
      </c>
      <c r="J188" s="22">
        <v>43692</v>
      </c>
      <c r="K188" s="28">
        <v>18</v>
      </c>
      <c r="L188">
        <v>18</v>
      </c>
      <c r="M188">
        <v>5</v>
      </c>
      <c r="N188">
        <v>5</v>
      </c>
      <c r="O188">
        <v>0</v>
      </c>
      <c r="P188">
        <v>0</v>
      </c>
      <c r="Q188">
        <v>1</v>
      </c>
      <c r="R188">
        <v>1</v>
      </c>
      <c r="S188" s="28">
        <v>1</v>
      </c>
      <c r="AR188">
        <v>57.5</v>
      </c>
      <c r="AS188">
        <v>57.5</v>
      </c>
      <c r="AT188">
        <v>57</v>
      </c>
      <c r="AU188">
        <v>57</v>
      </c>
      <c r="AV188">
        <v>56</v>
      </c>
      <c r="AW188">
        <v>56</v>
      </c>
      <c r="AX188">
        <v>56</v>
      </c>
      <c r="AY188">
        <v>57</v>
      </c>
      <c r="AZ188">
        <v>61</v>
      </c>
      <c r="BA188">
        <v>64.5</v>
      </c>
      <c r="BB188">
        <v>69.5</v>
      </c>
      <c r="BC188">
        <v>71</v>
      </c>
      <c r="BD188">
        <v>70.5</v>
      </c>
      <c r="BE188">
        <v>72</v>
      </c>
      <c r="BF188">
        <v>70.5</v>
      </c>
      <c r="BG188">
        <v>74.5</v>
      </c>
      <c r="BH188">
        <v>70.5</v>
      </c>
      <c r="BI188">
        <v>64.5</v>
      </c>
      <c r="BJ188">
        <v>64.5</v>
      </c>
      <c r="BK188">
        <v>61.5</v>
      </c>
      <c r="BL188">
        <v>59.5</v>
      </c>
      <c r="BM188">
        <v>58</v>
      </c>
      <c r="BN188">
        <v>58</v>
      </c>
      <c r="BO188">
        <v>57</v>
      </c>
      <c r="DL188">
        <v>18</v>
      </c>
      <c r="DM188">
        <v>18</v>
      </c>
    </row>
    <row r="189" spans="1:117" hidden="1" x14ac:dyDescent="0.25">
      <c r="A189" t="s">
        <v>62</v>
      </c>
      <c r="B189" t="s">
        <v>33</v>
      </c>
      <c r="C189" t="s">
        <v>61</v>
      </c>
      <c r="D189" t="s">
        <v>61</v>
      </c>
      <c r="E189" t="s">
        <v>33</v>
      </c>
      <c r="F189" t="s">
        <v>61</v>
      </c>
      <c r="G189" t="s">
        <v>61</v>
      </c>
      <c r="H189" t="s">
        <v>61</v>
      </c>
      <c r="I189" t="s">
        <v>208</v>
      </c>
      <c r="J189" s="22">
        <v>43692</v>
      </c>
      <c r="K189" s="28">
        <v>18</v>
      </c>
      <c r="L189">
        <v>18</v>
      </c>
      <c r="M189">
        <v>16</v>
      </c>
      <c r="N189">
        <v>16</v>
      </c>
      <c r="O189">
        <v>0</v>
      </c>
      <c r="P189">
        <v>0</v>
      </c>
      <c r="Q189">
        <v>0</v>
      </c>
      <c r="R189">
        <v>1</v>
      </c>
      <c r="S189" s="28">
        <v>1</v>
      </c>
      <c r="AR189">
        <v>58</v>
      </c>
      <c r="AS189">
        <v>57.9375</v>
      </c>
      <c r="AT189">
        <v>57.4375</v>
      </c>
      <c r="AU189">
        <v>57.4375</v>
      </c>
      <c r="AV189">
        <v>56.5</v>
      </c>
      <c r="AW189">
        <v>56.46875</v>
      </c>
      <c r="AX189">
        <v>56.4375</v>
      </c>
      <c r="AY189">
        <v>57.4375</v>
      </c>
      <c r="AZ189">
        <v>61.5</v>
      </c>
      <c r="BA189">
        <v>65.03125</v>
      </c>
      <c r="BB189">
        <v>69.75</v>
      </c>
      <c r="BC189">
        <v>71.34375</v>
      </c>
      <c r="BD189">
        <v>71.125</v>
      </c>
      <c r="BE189">
        <v>72.71875</v>
      </c>
      <c r="BF189">
        <v>71.53125</v>
      </c>
      <c r="BG189">
        <v>75.46875</v>
      </c>
      <c r="BH189">
        <v>71.53125</v>
      </c>
      <c r="BI189">
        <v>65.75</v>
      </c>
      <c r="BJ189">
        <v>65.5625</v>
      </c>
      <c r="BK189">
        <v>62.5</v>
      </c>
      <c r="BL189">
        <v>60.25</v>
      </c>
      <c r="BM189">
        <v>58.5625</v>
      </c>
      <c r="BN189">
        <v>58.65625</v>
      </c>
      <c r="BO189">
        <v>57.625</v>
      </c>
      <c r="DL189">
        <v>18</v>
      </c>
      <c r="DM189">
        <v>18</v>
      </c>
    </row>
    <row r="190" spans="1:117" hidden="1" x14ac:dyDescent="0.25">
      <c r="A190" t="s">
        <v>62</v>
      </c>
      <c r="B190" t="s">
        <v>189</v>
      </c>
      <c r="C190" t="s">
        <v>189</v>
      </c>
      <c r="D190" t="s">
        <v>61</v>
      </c>
      <c r="E190" t="s">
        <v>61</v>
      </c>
      <c r="F190" t="s">
        <v>61</v>
      </c>
      <c r="G190" t="s">
        <v>61</v>
      </c>
      <c r="H190" t="s">
        <v>61</v>
      </c>
      <c r="I190" t="s">
        <v>208</v>
      </c>
      <c r="J190" s="22">
        <v>43692</v>
      </c>
      <c r="K190" s="28">
        <v>19</v>
      </c>
      <c r="L190">
        <v>19</v>
      </c>
      <c r="M190">
        <v>24</v>
      </c>
      <c r="N190">
        <v>24</v>
      </c>
      <c r="O190">
        <v>0</v>
      </c>
      <c r="P190">
        <v>0</v>
      </c>
      <c r="Q190">
        <v>0</v>
      </c>
      <c r="R190">
        <v>1</v>
      </c>
      <c r="S190" s="28">
        <v>1</v>
      </c>
      <c r="AR190">
        <v>76.5</v>
      </c>
      <c r="AS190">
        <v>75</v>
      </c>
      <c r="AT190">
        <v>72</v>
      </c>
      <c r="AU190">
        <v>70</v>
      </c>
      <c r="AV190">
        <v>68.5</v>
      </c>
      <c r="AW190">
        <v>67.5</v>
      </c>
      <c r="AX190">
        <v>67.5</v>
      </c>
      <c r="AY190">
        <v>68.5</v>
      </c>
      <c r="AZ190">
        <v>73.5</v>
      </c>
      <c r="BA190">
        <v>76.5</v>
      </c>
      <c r="BB190">
        <v>82.5</v>
      </c>
      <c r="BC190">
        <v>88.5</v>
      </c>
      <c r="BD190">
        <v>93.5</v>
      </c>
      <c r="BE190">
        <v>98</v>
      </c>
      <c r="BF190">
        <v>99</v>
      </c>
      <c r="BG190">
        <v>98.5</v>
      </c>
      <c r="BH190">
        <v>98</v>
      </c>
      <c r="BI190">
        <v>98</v>
      </c>
      <c r="BJ190">
        <v>95.5</v>
      </c>
      <c r="BK190">
        <v>90.5</v>
      </c>
      <c r="BL190">
        <v>84.5</v>
      </c>
      <c r="BM190">
        <v>80.5</v>
      </c>
      <c r="BN190">
        <v>79.5</v>
      </c>
      <c r="BO190">
        <v>78</v>
      </c>
      <c r="DL190">
        <v>19</v>
      </c>
      <c r="DM190">
        <v>19</v>
      </c>
    </row>
    <row r="191" spans="1:117" hidden="1" x14ac:dyDescent="0.25">
      <c r="A191" t="s">
        <v>62</v>
      </c>
      <c r="B191" t="s">
        <v>30</v>
      </c>
      <c r="C191" t="s">
        <v>61</v>
      </c>
      <c r="D191" t="s">
        <v>61</v>
      </c>
      <c r="E191" t="s">
        <v>30</v>
      </c>
      <c r="F191" t="s">
        <v>61</v>
      </c>
      <c r="G191" t="s">
        <v>61</v>
      </c>
      <c r="H191" t="s">
        <v>61</v>
      </c>
      <c r="I191" t="s">
        <v>208</v>
      </c>
      <c r="J191" s="22">
        <v>43692</v>
      </c>
      <c r="K191" s="28">
        <v>19</v>
      </c>
      <c r="L191">
        <v>19</v>
      </c>
      <c r="M191">
        <v>1</v>
      </c>
      <c r="N191">
        <v>1</v>
      </c>
      <c r="O191">
        <v>0</v>
      </c>
      <c r="P191">
        <v>1</v>
      </c>
      <c r="Q191">
        <v>1</v>
      </c>
      <c r="R191">
        <v>1</v>
      </c>
      <c r="S191" s="28">
        <v>1</v>
      </c>
      <c r="AR191">
        <v>76.5</v>
      </c>
      <c r="AS191">
        <v>75</v>
      </c>
      <c r="AT191">
        <v>72</v>
      </c>
      <c r="AU191">
        <v>70</v>
      </c>
      <c r="AV191">
        <v>68.5</v>
      </c>
      <c r="AW191">
        <v>67.5</v>
      </c>
      <c r="AX191">
        <v>67.5</v>
      </c>
      <c r="AY191">
        <v>68.5</v>
      </c>
      <c r="AZ191">
        <v>73.5</v>
      </c>
      <c r="BA191">
        <v>76.5</v>
      </c>
      <c r="BB191">
        <v>82.5</v>
      </c>
      <c r="BC191">
        <v>88.5</v>
      </c>
      <c r="BD191">
        <v>93.5</v>
      </c>
      <c r="BE191">
        <v>98</v>
      </c>
      <c r="BF191">
        <v>99</v>
      </c>
      <c r="BG191">
        <v>98.5</v>
      </c>
      <c r="BH191">
        <v>98</v>
      </c>
      <c r="BI191">
        <v>98</v>
      </c>
      <c r="BJ191">
        <v>95.5</v>
      </c>
      <c r="BK191">
        <v>90.5</v>
      </c>
      <c r="BL191">
        <v>84.5</v>
      </c>
      <c r="BM191">
        <v>80.5</v>
      </c>
      <c r="BN191">
        <v>79.5</v>
      </c>
      <c r="BO191">
        <v>78</v>
      </c>
      <c r="DL191">
        <v>19</v>
      </c>
      <c r="DM191">
        <v>19</v>
      </c>
    </row>
    <row r="192" spans="1:117" hidden="1" x14ac:dyDescent="0.25">
      <c r="A192" t="s">
        <v>62</v>
      </c>
      <c r="B192" t="s">
        <v>187</v>
      </c>
      <c r="C192" t="s">
        <v>61</v>
      </c>
      <c r="D192" t="s">
        <v>187</v>
      </c>
      <c r="E192" t="s">
        <v>61</v>
      </c>
      <c r="F192" t="s">
        <v>61</v>
      </c>
      <c r="G192" t="s">
        <v>61</v>
      </c>
      <c r="H192" t="s">
        <v>61</v>
      </c>
      <c r="I192" t="s">
        <v>208</v>
      </c>
      <c r="J192" s="22">
        <v>43692</v>
      </c>
      <c r="K192" s="28">
        <v>19</v>
      </c>
      <c r="L192">
        <v>19</v>
      </c>
      <c r="M192">
        <v>1</v>
      </c>
      <c r="N192">
        <v>1</v>
      </c>
      <c r="O192">
        <v>0</v>
      </c>
      <c r="P192">
        <v>1</v>
      </c>
      <c r="Q192">
        <v>1</v>
      </c>
      <c r="R192">
        <v>1</v>
      </c>
      <c r="S192" s="28">
        <v>1</v>
      </c>
      <c r="AR192">
        <v>76.5</v>
      </c>
      <c r="AS192">
        <v>75</v>
      </c>
      <c r="AT192">
        <v>72</v>
      </c>
      <c r="AU192">
        <v>70</v>
      </c>
      <c r="AV192">
        <v>68.5</v>
      </c>
      <c r="AW192">
        <v>67.5</v>
      </c>
      <c r="AX192">
        <v>67.5</v>
      </c>
      <c r="AY192">
        <v>68.5</v>
      </c>
      <c r="AZ192">
        <v>73.5</v>
      </c>
      <c r="BA192">
        <v>76.5</v>
      </c>
      <c r="BB192">
        <v>82.5</v>
      </c>
      <c r="BC192">
        <v>88.5</v>
      </c>
      <c r="BD192">
        <v>93.5</v>
      </c>
      <c r="BE192">
        <v>98</v>
      </c>
      <c r="BF192">
        <v>99</v>
      </c>
      <c r="BG192">
        <v>98.5</v>
      </c>
      <c r="BH192">
        <v>98</v>
      </c>
      <c r="BI192">
        <v>98</v>
      </c>
      <c r="BJ192">
        <v>95.5</v>
      </c>
      <c r="BK192">
        <v>90.5</v>
      </c>
      <c r="BL192">
        <v>84.5</v>
      </c>
      <c r="BM192">
        <v>80.5</v>
      </c>
      <c r="BN192">
        <v>79.5</v>
      </c>
      <c r="BO192">
        <v>78</v>
      </c>
      <c r="DL192">
        <v>19</v>
      </c>
      <c r="DM192">
        <v>19</v>
      </c>
    </row>
    <row r="193" spans="1:117" hidden="1" x14ac:dyDescent="0.25">
      <c r="A193" t="s">
        <v>62</v>
      </c>
      <c r="B193" t="s">
        <v>109</v>
      </c>
      <c r="C193" t="s">
        <v>61</v>
      </c>
      <c r="D193" t="s">
        <v>109</v>
      </c>
      <c r="E193" t="s">
        <v>61</v>
      </c>
      <c r="F193" t="s">
        <v>61</v>
      </c>
      <c r="G193" t="s">
        <v>61</v>
      </c>
      <c r="H193" t="s">
        <v>61</v>
      </c>
      <c r="I193" t="s">
        <v>208</v>
      </c>
      <c r="J193" s="22">
        <v>43692</v>
      </c>
      <c r="K193" s="28">
        <v>19</v>
      </c>
      <c r="L193">
        <v>19</v>
      </c>
      <c r="M193">
        <v>60</v>
      </c>
      <c r="N193">
        <v>60</v>
      </c>
      <c r="O193">
        <v>0</v>
      </c>
      <c r="P193">
        <v>0</v>
      </c>
      <c r="Q193">
        <v>0</v>
      </c>
      <c r="R193">
        <v>1</v>
      </c>
      <c r="S193" s="28">
        <v>1</v>
      </c>
      <c r="AR193">
        <v>76.5</v>
      </c>
      <c r="AS193">
        <v>75</v>
      </c>
      <c r="AT193">
        <v>72</v>
      </c>
      <c r="AU193">
        <v>70</v>
      </c>
      <c r="AV193">
        <v>68.5</v>
      </c>
      <c r="AW193">
        <v>67.5</v>
      </c>
      <c r="AX193">
        <v>67.5</v>
      </c>
      <c r="AY193">
        <v>68.5</v>
      </c>
      <c r="AZ193">
        <v>73.5</v>
      </c>
      <c r="BA193">
        <v>76.5</v>
      </c>
      <c r="BB193">
        <v>82.5</v>
      </c>
      <c r="BC193">
        <v>88.5</v>
      </c>
      <c r="BD193">
        <v>93.5</v>
      </c>
      <c r="BE193">
        <v>98</v>
      </c>
      <c r="BF193">
        <v>99</v>
      </c>
      <c r="BG193">
        <v>98.5</v>
      </c>
      <c r="BH193">
        <v>98</v>
      </c>
      <c r="BI193">
        <v>98</v>
      </c>
      <c r="BJ193">
        <v>95.5</v>
      </c>
      <c r="BK193">
        <v>90.5</v>
      </c>
      <c r="BL193">
        <v>84.5</v>
      </c>
      <c r="BM193">
        <v>80.5</v>
      </c>
      <c r="BN193">
        <v>79.5</v>
      </c>
      <c r="BO193">
        <v>78</v>
      </c>
      <c r="DL193">
        <v>19</v>
      </c>
      <c r="DM193">
        <v>19</v>
      </c>
    </row>
    <row r="194" spans="1:117" hidden="1" x14ac:dyDescent="0.25">
      <c r="A194" t="s">
        <v>62</v>
      </c>
      <c r="B194" t="s">
        <v>38</v>
      </c>
      <c r="C194" t="s">
        <v>61</v>
      </c>
      <c r="D194" t="s">
        <v>61</v>
      </c>
      <c r="E194" t="s">
        <v>38</v>
      </c>
      <c r="F194" t="s">
        <v>61</v>
      </c>
      <c r="G194" t="s">
        <v>61</v>
      </c>
      <c r="H194" t="s">
        <v>61</v>
      </c>
      <c r="I194" t="s">
        <v>208</v>
      </c>
      <c r="J194" s="22">
        <v>43692</v>
      </c>
      <c r="K194" s="28">
        <v>19</v>
      </c>
      <c r="L194">
        <v>19</v>
      </c>
      <c r="M194">
        <v>2</v>
      </c>
      <c r="N194">
        <v>2</v>
      </c>
      <c r="O194">
        <v>0</v>
      </c>
      <c r="P194">
        <v>0</v>
      </c>
      <c r="Q194">
        <v>1</v>
      </c>
      <c r="R194">
        <v>1</v>
      </c>
      <c r="S194" s="28">
        <v>1</v>
      </c>
      <c r="AR194">
        <v>76.5</v>
      </c>
      <c r="AS194">
        <v>75</v>
      </c>
      <c r="AT194">
        <v>72</v>
      </c>
      <c r="AU194">
        <v>70</v>
      </c>
      <c r="AV194">
        <v>68.5</v>
      </c>
      <c r="AW194">
        <v>67.5</v>
      </c>
      <c r="AX194">
        <v>67.5</v>
      </c>
      <c r="AY194">
        <v>68.5</v>
      </c>
      <c r="AZ194">
        <v>73.5</v>
      </c>
      <c r="BA194">
        <v>76.5</v>
      </c>
      <c r="BB194">
        <v>82.5</v>
      </c>
      <c r="BC194">
        <v>88.5</v>
      </c>
      <c r="BD194">
        <v>93.5</v>
      </c>
      <c r="BE194">
        <v>98</v>
      </c>
      <c r="BF194">
        <v>99</v>
      </c>
      <c r="BG194">
        <v>98.5</v>
      </c>
      <c r="BH194">
        <v>98</v>
      </c>
      <c r="BI194">
        <v>98</v>
      </c>
      <c r="BJ194">
        <v>95.5</v>
      </c>
      <c r="BK194">
        <v>90.5</v>
      </c>
      <c r="BL194">
        <v>84.5</v>
      </c>
      <c r="BM194">
        <v>80.5</v>
      </c>
      <c r="BN194">
        <v>79.5</v>
      </c>
      <c r="BO194">
        <v>78</v>
      </c>
      <c r="DL194">
        <v>19</v>
      </c>
      <c r="DM194">
        <v>19</v>
      </c>
    </row>
    <row r="195" spans="1:117" hidden="1" x14ac:dyDescent="0.25">
      <c r="A195" t="s">
        <v>62</v>
      </c>
      <c r="B195" t="s">
        <v>35</v>
      </c>
      <c r="C195" t="s">
        <v>61</v>
      </c>
      <c r="D195" t="s">
        <v>61</v>
      </c>
      <c r="E195" t="s">
        <v>35</v>
      </c>
      <c r="F195" t="s">
        <v>61</v>
      </c>
      <c r="G195" t="s">
        <v>61</v>
      </c>
      <c r="H195" t="s">
        <v>61</v>
      </c>
      <c r="I195" t="s">
        <v>208</v>
      </c>
      <c r="J195" s="22">
        <v>43692</v>
      </c>
      <c r="K195" s="28">
        <v>19</v>
      </c>
      <c r="L195">
        <v>19</v>
      </c>
      <c r="M195">
        <v>1</v>
      </c>
      <c r="N195">
        <v>1</v>
      </c>
      <c r="O195">
        <v>0</v>
      </c>
      <c r="P195">
        <v>1</v>
      </c>
      <c r="Q195">
        <v>1</v>
      </c>
      <c r="R195">
        <v>1</v>
      </c>
      <c r="S195" s="28">
        <v>1</v>
      </c>
      <c r="AR195">
        <v>76.5</v>
      </c>
      <c r="AS195">
        <v>75</v>
      </c>
      <c r="AT195">
        <v>72</v>
      </c>
      <c r="AU195">
        <v>70</v>
      </c>
      <c r="AV195">
        <v>68.5</v>
      </c>
      <c r="AW195">
        <v>67.5</v>
      </c>
      <c r="AX195">
        <v>67.5</v>
      </c>
      <c r="AY195">
        <v>68.5</v>
      </c>
      <c r="AZ195">
        <v>73.5</v>
      </c>
      <c r="BA195">
        <v>76.5</v>
      </c>
      <c r="BB195">
        <v>82.5</v>
      </c>
      <c r="BC195">
        <v>88.5</v>
      </c>
      <c r="BD195">
        <v>93.5</v>
      </c>
      <c r="BE195">
        <v>98</v>
      </c>
      <c r="BF195">
        <v>99</v>
      </c>
      <c r="BG195">
        <v>98.5</v>
      </c>
      <c r="BH195">
        <v>98</v>
      </c>
      <c r="BI195">
        <v>98</v>
      </c>
      <c r="BJ195">
        <v>95.5</v>
      </c>
      <c r="BK195">
        <v>90.5</v>
      </c>
      <c r="BL195">
        <v>84.5</v>
      </c>
      <c r="BM195">
        <v>80.5</v>
      </c>
      <c r="BN195">
        <v>79.5</v>
      </c>
      <c r="BO195">
        <v>78</v>
      </c>
      <c r="DL195">
        <v>19</v>
      </c>
      <c r="DM195">
        <v>19</v>
      </c>
    </row>
    <row r="196" spans="1:117" hidden="1" x14ac:dyDescent="0.25">
      <c r="A196" t="s">
        <v>62</v>
      </c>
      <c r="B196" t="s">
        <v>188</v>
      </c>
      <c r="C196" t="s">
        <v>61</v>
      </c>
      <c r="D196" t="s">
        <v>188</v>
      </c>
      <c r="E196" t="s">
        <v>61</v>
      </c>
      <c r="F196" t="s">
        <v>61</v>
      </c>
      <c r="G196" t="s">
        <v>61</v>
      </c>
      <c r="H196" t="s">
        <v>61</v>
      </c>
      <c r="I196" t="s">
        <v>208</v>
      </c>
      <c r="J196" s="22">
        <v>43692</v>
      </c>
      <c r="K196" s="28">
        <v>17</v>
      </c>
      <c r="L196">
        <v>19</v>
      </c>
      <c r="M196">
        <v>1</v>
      </c>
      <c r="N196">
        <v>1</v>
      </c>
      <c r="O196">
        <v>0</v>
      </c>
      <c r="P196">
        <v>1</v>
      </c>
      <c r="Q196">
        <v>1</v>
      </c>
      <c r="R196">
        <v>1</v>
      </c>
      <c r="S196" s="28">
        <v>1</v>
      </c>
      <c r="AR196">
        <v>71.5</v>
      </c>
      <c r="AS196">
        <v>71</v>
      </c>
      <c r="AT196">
        <v>69.5</v>
      </c>
      <c r="AU196">
        <v>67.5</v>
      </c>
      <c r="AV196">
        <v>66.5</v>
      </c>
      <c r="AW196">
        <v>65.5</v>
      </c>
      <c r="AX196">
        <v>65</v>
      </c>
      <c r="AY196">
        <v>67.5</v>
      </c>
      <c r="AZ196">
        <v>73</v>
      </c>
      <c r="BA196">
        <v>75.5</v>
      </c>
      <c r="BB196">
        <v>80</v>
      </c>
      <c r="BC196">
        <v>85</v>
      </c>
      <c r="BD196">
        <v>87</v>
      </c>
      <c r="BE196">
        <v>90</v>
      </c>
      <c r="BF196">
        <v>92.5</v>
      </c>
      <c r="BG196">
        <v>95</v>
      </c>
      <c r="BH196">
        <v>97.5</v>
      </c>
      <c r="BI196">
        <v>96</v>
      </c>
      <c r="BJ196">
        <v>91.5</v>
      </c>
      <c r="BK196">
        <v>86.5</v>
      </c>
      <c r="BL196">
        <v>85</v>
      </c>
      <c r="BM196">
        <v>79</v>
      </c>
      <c r="BN196">
        <v>74.5</v>
      </c>
      <c r="BO196">
        <v>72</v>
      </c>
      <c r="DL196">
        <v>17</v>
      </c>
      <c r="DM196">
        <v>19</v>
      </c>
    </row>
    <row r="197" spans="1:117" hidden="1" x14ac:dyDescent="0.25">
      <c r="A197" t="s">
        <v>62</v>
      </c>
      <c r="B197" t="s">
        <v>42</v>
      </c>
      <c r="C197" t="s">
        <v>61</v>
      </c>
      <c r="D197" t="s">
        <v>42</v>
      </c>
      <c r="E197" t="s">
        <v>61</v>
      </c>
      <c r="F197" t="s">
        <v>61</v>
      </c>
      <c r="G197" t="s">
        <v>61</v>
      </c>
      <c r="H197" t="s">
        <v>61</v>
      </c>
      <c r="I197" t="s">
        <v>208</v>
      </c>
      <c r="J197" s="22">
        <v>43692</v>
      </c>
      <c r="K197" s="28">
        <v>18</v>
      </c>
      <c r="L197">
        <v>18</v>
      </c>
      <c r="M197">
        <v>22</v>
      </c>
      <c r="N197">
        <v>22</v>
      </c>
      <c r="O197">
        <v>0</v>
      </c>
      <c r="P197">
        <v>0</v>
      </c>
      <c r="Q197">
        <v>0</v>
      </c>
      <c r="R197">
        <v>1</v>
      </c>
      <c r="S197" s="28">
        <v>1</v>
      </c>
      <c r="AR197">
        <v>59.681820000000002</v>
      </c>
      <c r="AS197">
        <v>59.409089999999999</v>
      </c>
      <c r="AT197">
        <v>58.909089999999999</v>
      </c>
      <c r="AU197">
        <v>58.909089999999999</v>
      </c>
      <c r="AV197">
        <v>58.181820000000002</v>
      </c>
      <c r="AW197">
        <v>58.045459999999999</v>
      </c>
      <c r="AX197">
        <v>57.909089999999999</v>
      </c>
      <c r="AY197">
        <v>58.909089999999999</v>
      </c>
      <c r="AZ197">
        <v>63.181820000000002</v>
      </c>
      <c r="BA197">
        <v>66.818179999999998</v>
      </c>
      <c r="BB197">
        <v>70.590909999999994</v>
      </c>
      <c r="BC197">
        <v>72.5</v>
      </c>
      <c r="BD197">
        <v>73.227270000000004</v>
      </c>
      <c r="BE197">
        <v>75.136359999999996</v>
      </c>
      <c r="BF197">
        <v>75</v>
      </c>
      <c r="BG197">
        <v>78.727270000000004</v>
      </c>
      <c r="BH197">
        <v>75</v>
      </c>
      <c r="BI197">
        <v>69.954539999999994</v>
      </c>
      <c r="BJ197">
        <v>69.136359999999996</v>
      </c>
      <c r="BK197">
        <v>65.863640000000004</v>
      </c>
      <c r="BL197">
        <v>62.772730000000003</v>
      </c>
      <c r="BM197">
        <v>60.454540000000001</v>
      </c>
      <c r="BN197">
        <v>60.863639999999997</v>
      </c>
      <c r="BO197">
        <v>59.727269999999997</v>
      </c>
      <c r="DL197">
        <v>18</v>
      </c>
      <c r="DM197">
        <v>18</v>
      </c>
    </row>
    <row r="198" spans="1:117" hidden="1" x14ac:dyDescent="0.25">
      <c r="A198" t="s">
        <v>62</v>
      </c>
      <c r="B198" t="s">
        <v>101</v>
      </c>
      <c r="C198" t="s">
        <v>61</v>
      </c>
      <c r="D198" t="s">
        <v>61</v>
      </c>
      <c r="E198" t="s">
        <v>61</v>
      </c>
      <c r="F198" t="s">
        <v>61</v>
      </c>
      <c r="G198" t="s">
        <v>61</v>
      </c>
      <c r="H198" t="s">
        <v>101</v>
      </c>
      <c r="I198" t="s">
        <v>208</v>
      </c>
      <c r="J198" s="22">
        <v>43692</v>
      </c>
      <c r="K198" s="28">
        <v>0</v>
      </c>
      <c r="L198">
        <v>0</v>
      </c>
      <c r="M198">
        <v>29</v>
      </c>
      <c r="N198">
        <v>29</v>
      </c>
      <c r="O198">
        <v>1</v>
      </c>
      <c r="P198">
        <v>0</v>
      </c>
      <c r="Q198">
        <v>0</v>
      </c>
      <c r="R198">
        <v>0</v>
      </c>
      <c r="S198" s="28">
        <v>0</v>
      </c>
      <c r="T198">
        <v>1148.4780000000001</v>
      </c>
      <c r="U198">
        <v>1145.203</v>
      </c>
      <c r="V198">
        <v>1150.4949999999999</v>
      </c>
      <c r="W198">
        <v>1130.2170000000001</v>
      </c>
      <c r="X198">
        <v>1109.056</v>
      </c>
      <c r="Y198">
        <v>1450.818</v>
      </c>
      <c r="Z198">
        <v>1770.5239999999999</v>
      </c>
      <c r="AA198">
        <v>1821.9380000000001</v>
      </c>
      <c r="AB198">
        <v>2336.3020000000001</v>
      </c>
      <c r="AC198">
        <v>2817.4859999999999</v>
      </c>
      <c r="AD198">
        <v>3056.2</v>
      </c>
      <c r="AE198">
        <v>3289.9319999999998</v>
      </c>
      <c r="AF198">
        <v>3401.788</v>
      </c>
      <c r="AG198">
        <v>3406.3220000000001</v>
      </c>
      <c r="AH198">
        <v>3412.558</v>
      </c>
      <c r="AI198">
        <v>3398.2460000000001</v>
      </c>
      <c r="AJ198">
        <v>3304.0329999999999</v>
      </c>
      <c r="AK198">
        <v>2911.52</v>
      </c>
      <c r="AL198">
        <v>2348.9690000000001</v>
      </c>
      <c r="AM198">
        <v>1722.8340000000001</v>
      </c>
      <c r="AN198">
        <v>1706.7429999999999</v>
      </c>
      <c r="AO198">
        <v>1605.7170000000001</v>
      </c>
      <c r="AP198">
        <v>1349.3</v>
      </c>
      <c r="AQ198">
        <v>1234.8140000000001</v>
      </c>
      <c r="AR198">
        <v>70.603449999999995</v>
      </c>
      <c r="AS198">
        <v>69.568969999999993</v>
      </c>
      <c r="AT198">
        <v>67.344830000000002</v>
      </c>
      <c r="AU198">
        <v>65.965519999999998</v>
      </c>
      <c r="AV198">
        <v>64.620689999999996</v>
      </c>
      <c r="AW198">
        <v>63.93103</v>
      </c>
      <c r="AX198">
        <v>63.93103</v>
      </c>
      <c r="AY198">
        <v>64.931030000000007</v>
      </c>
      <c r="AZ198">
        <v>69.620689999999996</v>
      </c>
      <c r="BA198">
        <v>72.775859999999994</v>
      </c>
      <c r="BB198">
        <v>78.465519999999998</v>
      </c>
      <c r="BC198">
        <v>83.068969999999993</v>
      </c>
      <c r="BD198">
        <v>86.362070000000003</v>
      </c>
      <c r="BE198">
        <v>89.931030000000007</v>
      </c>
      <c r="BF198">
        <v>90.155169999999998</v>
      </c>
      <c r="BG198">
        <v>91.051720000000003</v>
      </c>
      <c r="BH198">
        <v>89.465519999999998</v>
      </c>
      <c r="BI198">
        <v>87.603449999999995</v>
      </c>
      <c r="BJ198">
        <v>85.879310000000004</v>
      </c>
      <c r="BK198">
        <v>81.5</v>
      </c>
      <c r="BL198">
        <v>76.741380000000007</v>
      </c>
      <c r="BM198">
        <v>73.517240000000001</v>
      </c>
      <c r="BN198">
        <v>72.827590000000001</v>
      </c>
      <c r="BO198">
        <v>71.482759999999999</v>
      </c>
      <c r="BP198">
        <v>-2.238372</v>
      </c>
      <c r="BQ198">
        <v>-2.983457</v>
      </c>
      <c r="BR198">
        <v>4.4845540000000002</v>
      </c>
      <c r="BS198">
        <v>6.5350380000000001</v>
      </c>
      <c r="BT198">
        <v>20.75714</v>
      </c>
      <c r="BU198">
        <v>9.8608700000000002</v>
      </c>
      <c r="BV198">
        <v>-7.2712190000000003</v>
      </c>
      <c r="BW198">
        <v>17.306280000000001</v>
      </c>
      <c r="BX198">
        <v>-18.91649</v>
      </c>
      <c r="BY198">
        <v>-21.697220000000002</v>
      </c>
      <c r="BZ198">
        <v>-54.349980000000002</v>
      </c>
      <c r="CA198">
        <v>-11.08179</v>
      </c>
      <c r="CB198">
        <v>12.81551</v>
      </c>
      <c r="CC198">
        <v>-2.3402959999999999</v>
      </c>
      <c r="CD198">
        <v>-11.449780000000001</v>
      </c>
      <c r="CE198">
        <v>-66.368020000000001</v>
      </c>
      <c r="CF198">
        <v>-63.533110000000001</v>
      </c>
      <c r="CG198">
        <v>8.6076619999999995</v>
      </c>
      <c r="CH198">
        <v>164.65520000000001</v>
      </c>
      <c r="CI198">
        <v>95.602580000000003</v>
      </c>
      <c r="CJ198">
        <v>76.604500000000002</v>
      </c>
      <c r="CK198">
        <v>18.903400000000001</v>
      </c>
      <c r="CL198">
        <v>-3.9283709999999998</v>
      </c>
      <c r="CM198">
        <v>-6.7701929999999999</v>
      </c>
      <c r="CN198">
        <v>101.2794</v>
      </c>
      <c r="CO198">
        <v>102.3242</v>
      </c>
      <c r="CP198">
        <v>155.9717</v>
      </c>
      <c r="CQ198">
        <v>138.6113</v>
      </c>
      <c r="CR198">
        <v>75.161150000000006</v>
      </c>
      <c r="CS198">
        <v>211.27719999999999</v>
      </c>
      <c r="CT198">
        <v>206.17699999999999</v>
      </c>
      <c r="CU198">
        <v>143.03790000000001</v>
      </c>
      <c r="CV198">
        <v>631.15830000000005</v>
      </c>
      <c r="CW198">
        <v>463.49099999999999</v>
      </c>
      <c r="CX198">
        <v>575.54949999999997</v>
      </c>
      <c r="CY198">
        <v>231.01169999999999</v>
      </c>
      <c r="CZ198">
        <v>114.9491</v>
      </c>
      <c r="DA198">
        <v>242.6191</v>
      </c>
      <c r="DB198">
        <v>471.39030000000002</v>
      </c>
      <c r="DC198">
        <v>678.82960000000003</v>
      </c>
      <c r="DD198">
        <v>715.9194</v>
      </c>
      <c r="DE198">
        <v>713.57839999999999</v>
      </c>
      <c r="DF198">
        <v>589.11749999999995</v>
      </c>
      <c r="DG198">
        <v>348.91199999999998</v>
      </c>
      <c r="DH198">
        <v>245.155</v>
      </c>
      <c r="DI198">
        <v>222.6557</v>
      </c>
      <c r="DJ198">
        <v>224.066</v>
      </c>
      <c r="DK198">
        <v>204.8168</v>
      </c>
      <c r="DL198">
        <v>18</v>
      </c>
      <c r="DM198">
        <v>19</v>
      </c>
    </row>
    <row r="199" spans="1:117" hidden="1" x14ac:dyDescent="0.25">
      <c r="A199" t="s">
        <v>62</v>
      </c>
      <c r="B199" t="s">
        <v>37</v>
      </c>
      <c r="C199" t="s">
        <v>61</v>
      </c>
      <c r="D199" t="s">
        <v>61</v>
      </c>
      <c r="E199" t="s">
        <v>37</v>
      </c>
      <c r="F199" t="s">
        <v>61</v>
      </c>
      <c r="G199" t="s">
        <v>61</v>
      </c>
      <c r="H199" t="s">
        <v>61</v>
      </c>
      <c r="I199" t="s">
        <v>208</v>
      </c>
      <c r="J199" s="22">
        <v>43692</v>
      </c>
      <c r="K199" s="28">
        <v>0</v>
      </c>
      <c r="L199">
        <v>0</v>
      </c>
      <c r="M199">
        <v>57</v>
      </c>
      <c r="N199">
        <v>57</v>
      </c>
      <c r="O199">
        <v>1</v>
      </c>
      <c r="P199">
        <v>0</v>
      </c>
      <c r="Q199">
        <v>0</v>
      </c>
      <c r="R199">
        <v>0</v>
      </c>
      <c r="S199" s="28">
        <v>0</v>
      </c>
      <c r="T199">
        <v>9719.7990000000009</v>
      </c>
      <c r="U199">
        <v>9620.7929999999997</v>
      </c>
      <c r="V199">
        <v>9610.7579999999998</v>
      </c>
      <c r="W199">
        <v>9462.1589999999997</v>
      </c>
      <c r="X199">
        <v>9461.777</v>
      </c>
      <c r="Y199">
        <v>11798.11</v>
      </c>
      <c r="Z199">
        <v>14649.61</v>
      </c>
      <c r="AA199">
        <v>15533.14</v>
      </c>
      <c r="AB199">
        <v>19077.330000000002</v>
      </c>
      <c r="AC199">
        <v>22782.3</v>
      </c>
      <c r="AD199">
        <v>25255.47</v>
      </c>
      <c r="AE199">
        <v>26850.81</v>
      </c>
      <c r="AF199">
        <v>27886.3</v>
      </c>
      <c r="AG199">
        <v>27604.99</v>
      </c>
      <c r="AH199">
        <v>27243.439999999999</v>
      </c>
      <c r="AI199">
        <v>27138.05</v>
      </c>
      <c r="AJ199">
        <v>26597.69</v>
      </c>
      <c r="AK199">
        <v>25111.34</v>
      </c>
      <c r="AL199">
        <v>21016.49</v>
      </c>
      <c r="AM199">
        <v>17936.650000000001</v>
      </c>
      <c r="AN199">
        <v>14937.06</v>
      </c>
      <c r="AO199">
        <v>12981.43</v>
      </c>
      <c r="AP199">
        <v>11337.67</v>
      </c>
      <c r="AQ199">
        <v>10553.17</v>
      </c>
      <c r="AR199">
        <v>75.201750000000004</v>
      </c>
      <c r="AS199">
        <v>73.771929999999998</v>
      </c>
      <c r="AT199">
        <v>71.035089999999997</v>
      </c>
      <c r="AU199">
        <v>69.245609999999999</v>
      </c>
      <c r="AV199">
        <v>67.885959999999997</v>
      </c>
      <c r="AW199">
        <v>66.947370000000006</v>
      </c>
      <c r="AX199">
        <v>66.903509999999997</v>
      </c>
      <c r="AY199">
        <v>67.903509999999997</v>
      </c>
      <c r="AZ199">
        <v>72.885959999999997</v>
      </c>
      <c r="BA199">
        <v>75.982460000000003</v>
      </c>
      <c r="BB199">
        <v>81.482460000000003</v>
      </c>
      <c r="BC199">
        <v>87.140349999999998</v>
      </c>
      <c r="BD199">
        <v>91.956140000000005</v>
      </c>
      <c r="BE199">
        <v>96.271929999999998</v>
      </c>
      <c r="BF199">
        <v>97.447370000000006</v>
      </c>
      <c r="BG199">
        <v>97.333330000000004</v>
      </c>
      <c r="BH199">
        <v>96.552629999999994</v>
      </c>
      <c r="BI199">
        <v>96.228070000000002</v>
      </c>
      <c r="BJ199">
        <v>93.728070000000002</v>
      </c>
      <c r="BK199">
        <v>88.850880000000004</v>
      </c>
      <c r="BL199">
        <v>82.921049999999994</v>
      </c>
      <c r="BM199">
        <v>78.921049999999994</v>
      </c>
      <c r="BN199">
        <v>78.157889999999995</v>
      </c>
      <c r="BO199">
        <v>76.666669999999996</v>
      </c>
      <c r="BP199">
        <v>-34.496029999999998</v>
      </c>
      <c r="BQ199">
        <v>-69.540790000000001</v>
      </c>
      <c r="BR199">
        <v>-58.412430000000001</v>
      </c>
      <c r="BS199">
        <v>-25.242000000000001</v>
      </c>
      <c r="BT199">
        <v>19.329450000000001</v>
      </c>
      <c r="BU199">
        <v>230.10749999999999</v>
      </c>
      <c r="BV199">
        <v>190.584</v>
      </c>
      <c r="BW199">
        <v>80.659469999999999</v>
      </c>
      <c r="BX199">
        <v>-222.24350000000001</v>
      </c>
      <c r="BY199">
        <v>-287.52730000000003</v>
      </c>
      <c r="BZ199">
        <v>-22.59094</v>
      </c>
      <c r="CA199">
        <v>-33.86103</v>
      </c>
      <c r="CB199">
        <v>34.560859999999998</v>
      </c>
      <c r="CC199">
        <v>-13.934670000000001</v>
      </c>
      <c r="CD199">
        <v>-118.32510000000001</v>
      </c>
      <c r="CE199">
        <v>-474.24560000000002</v>
      </c>
      <c r="CF199">
        <v>-319.38470000000001</v>
      </c>
      <c r="CG199">
        <v>74.930689999999998</v>
      </c>
      <c r="CH199">
        <v>1870.8309999999999</v>
      </c>
      <c r="CI199">
        <v>941.82749999999999</v>
      </c>
      <c r="CJ199">
        <v>666.6748</v>
      </c>
      <c r="CK199">
        <v>481.63630000000001</v>
      </c>
      <c r="CL199">
        <v>33.891129999999997</v>
      </c>
      <c r="CM199">
        <v>-38.261989999999997</v>
      </c>
      <c r="CN199">
        <v>3822.8009999999999</v>
      </c>
      <c r="CO199">
        <v>3377.8879999999999</v>
      </c>
      <c r="CP199">
        <v>3898.46</v>
      </c>
      <c r="CQ199">
        <v>5821.3739999999998</v>
      </c>
      <c r="CR199">
        <v>3344.96</v>
      </c>
      <c r="CS199">
        <v>5784.6360000000004</v>
      </c>
      <c r="CT199">
        <v>5716.5060000000003</v>
      </c>
      <c r="CU199">
        <v>3025.2370000000001</v>
      </c>
      <c r="CV199">
        <v>8359.3250000000007</v>
      </c>
      <c r="CW199">
        <v>8894.2749999999996</v>
      </c>
      <c r="CX199">
        <v>10251.68</v>
      </c>
      <c r="CY199">
        <v>5194.3389999999999</v>
      </c>
      <c r="CZ199">
        <v>3245.6660000000002</v>
      </c>
      <c r="DA199">
        <v>5478.99</v>
      </c>
      <c r="DB199">
        <v>11130.19</v>
      </c>
      <c r="DC199">
        <v>14274.49</v>
      </c>
      <c r="DD199">
        <v>16326.63</v>
      </c>
      <c r="DE199">
        <v>19966.82</v>
      </c>
      <c r="DF199">
        <v>23328.95</v>
      </c>
      <c r="DG199">
        <v>18368.59</v>
      </c>
      <c r="DH199">
        <v>9240.7690000000002</v>
      </c>
      <c r="DI199">
        <v>6728.21</v>
      </c>
      <c r="DJ199">
        <v>6200.1080000000002</v>
      </c>
      <c r="DK199">
        <v>6695.3940000000002</v>
      </c>
      <c r="DL199">
        <v>18</v>
      </c>
      <c r="DM199">
        <v>19</v>
      </c>
    </row>
    <row r="200" spans="1:117" hidden="1" x14ac:dyDescent="0.25">
      <c r="A200" t="s">
        <v>62</v>
      </c>
      <c r="B200" t="s">
        <v>102</v>
      </c>
      <c r="C200" t="s">
        <v>61</v>
      </c>
      <c r="D200" t="s">
        <v>61</v>
      </c>
      <c r="E200" t="s">
        <v>61</v>
      </c>
      <c r="F200" t="s">
        <v>61</v>
      </c>
      <c r="G200" t="s">
        <v>61</v>
      </c>
      <c r="H200" t="s">
        <v>102</v>
      </c>
      <c r="I200" t="s">
        <v>208</v>
      </c>
      <c r="J200" s="22">
        <v>43692</v>
      </c>
      <c r="K200" s="28">
        <v>0</v>
      </c>
      <c r="L200">
        <v>0</v>
      </c>
      <c r="M200">
        <v>55</v>
      </c>
      <c r="N200">
        <v>55</v>
      </c>
      <c r="O200">
        <v>1</v>
      </c>
      <c r="P200">
        <v>0</v>
      </c>
      <c r="Q200">
        <v>0</v>
      </c>
      <c r="R200">
        <v>0</v>
      </c>
      <c r="S200" s="28">
        <v>0</v>
      </c>
      <c r="T200">
        <v>47716.31</v>
      </c>
      <c r="U200">
        <v>47440.33</v>
      </c>
      <c r="V200">
        <v>46406.879999999997</v>
      </c>
      <c r="W200">
        <v>46002.32</v>
      </c>
      <c r="X200">
        <v>46394.36</v>
      </c>
      <c r="Y200">
        <v>49701.87</v>
      </c>
      <c r="Z200">
        <v>54872.67</v>
      </c>
      <c r="AA200">
        <v>56781.8</v>
      </c>
      <c r="AB200">
        <v>60032.21</v>
      </c>
      <c r="AC200">
        <v>64001.31</v>
      </c>
      <c r="AD200">
        <v>67809.31</v>
      </c>
      <c r="AE200">
        <v>69415.22</v>
      </c>
      <c r="AF200">
        <v>70075.69</v>
      </c>
      <c r="AG200">
        <v>69762.81</v>
      </c>
      <c r="AH200">
        <v>68944.02</v>
      </c>
      <c r="AI200">
        <v>67678.63</v>
      </c>
      <c r="AJ200">
        <v>67015.34</v>
      </c>
      <c r="AK200">
        <v>65476.42</v>
      </c>
      <c r="AL200">
        <v>61614.67</v>
      </c>
      <c r="AM200">
        <v>58465.7</v>
      </c>
      <c r="AN200">
        <v>55071.83</v>
      </c>
      <c r="AO200">
        <v>51634.47</v>
      </c>
      <c r="AP200">
        <v>48254.62</v>
      </c>
      <c r="AQ200">
        <v>46640.03</v>
      </c>
      <c r="AR200">
        <v>72.790909999999997</v>
      </c>
      <c r="AS200">
        <v>71.554550000000006</v>
      </c>
      <c r="AT200">
        <v>69.172730000000001</v>
      </c>
      <c r="AU200">
        <v>67.645449999999997</v>
      </c>
      <c r="AV200">
        <v>66.381820000000005</v>
      </c>
      <c r="AW200">
        <v>65.563640000000007</v>
      </c>
      <c r="AX200">
        <v>65.5</v>
      </c>
      <c r="AY200">
        <v>66.527270000000001</v>
      </c>
      <c r="AZ200">
        <v>71.409090000000006</v>
      </c>
      <c r="BA200">
        <v>74.572730000000007</v>
      </c>
      <c r="BB200">
        <v>79.818179999999998</v>
      </c>
      <c r="BC200">
        <v>84.9</v>
      </c>
      <c r="BD200">
        <v>89.036360000000002</v>
      </c>
      <c r="BE200">
        <v>92.963639999999998</v>
      </c>
      <c r="BF200">
        <v>93.945449999999994</v>
      </c>
      <c r="BG200">
        <v>94.454549999999998</v>
      </c>
      <c r="BH200">
        <v>93.290909999999997</v>
      </c>
      <c r="BI200">
        <v>92.227270000000004</v>
      </c>
      <c r="BJ200">
        <v>89.954549999999998</v>
      </c>
      <c r="BK200">
        <v>85.318179999999998</v>
      </c>
      <c r="BL200">
        <v>79.909090000000006</v>
      </c>
      <c r="BM200">
        <v>76.136359999999996</v>
      </c>
      <c r="BN200">
        <v>75.472729999999999</v>
      </c>
      <c r="BO200">
        <v>74.018180000000001</v>
      </c>
      <c r="BP200">
        <v>7.0680310000000004</v>
      </c>
      <c r="BQ200">
        <v>-46.0167</v>
      </c>
      <c r="BR200">
        <v>-69.709779999999995</v>
      </c>
      <c r="BS200">
        <v>-21.965820000000001</v>
      </c>
      <c r="BT200">
        <v>21.576730000000001</v>
      </c>
      <c r="BU200">
        <v>220.16669999999999</v>
      </c>
      <c r="BV200">
        <v>170.20660000000001</v>
      </c>
      <c r="BW200">
        <v>111.35680000000001</v>
      </c>
      <c r="BX200">
        <v>-219.58969999999999</v>
      </c>
      <c r="BY200">
        <v>-265.44580000000002</v>
      </c>
      <c r="BZ200">
        <v>-123.72969999999999</v>
      </c>
      <c r="CA200">
        <v>-88.029560000000004</v>
      </c>
      <c r="CB200">
        <v>89.528000000000006</v>
      </c>
      <c r="CC200">
        <v>5.1625370000000004</v>
      </c>
      <c r="CD200">
        <v>-158.6763</v>
      </c>
      <c r="CE200">
        <v>-422.9348</v>
      </c>
      <c r="CF200">
        <v>-286.964</v>
      </c>
      <c r="CG200">
        <v>293.93099999999998</v>
      </c>
      <c r="CH200">
        <v>1969.163</v>
      </c>
      <c r="CI200">
        <v>1015.277</v>
      </c>
      <c r="CJ200">
        <v>574.80960000000005</v>
      </c>
      <c r="CK200">
        <v>430.91539999999998</v>
      </c>
      <c r="CL200">
        <v>-5.1297740000000003</v>
      </c>
      <c r="CM200">
        <v>-65.315070000000006</v>
      </c>
      <c r="CN200">
        <v>1118105</v>
      </c>
      <c r="CO200">
        <v>1136334</v>
      </c>
      <c r="CP200">
        <v>1170299</v>
      </c>
      <c r="CQ200">
        <v>840451.2</v>
      </c>
      <c r="CR200">
        <v>397734.3</v>
      </c>
      <c r="CS200">
        <v>187045.4</v>
      </c>
      <c r="CT200">
        <v>167912.3</v>
      </c>
      <c r="CU200">
        <v>179862.39999999999</v>
      </c>
      <c r="CV200">
        <v>253983.1</v>
      </c>
      <c r="CW200">
        <v>391782.9</v>
      </c>
      <c r="CX200">
        <v>611193.30000000005</v>
      </c>
      <c r="CY200">
        <v>884444.8</v>
      </c>
      <c r="CZ200">
        <v>1167781</v>
      </c>
      <c r="DA200">
        <v>1151731</v>
      </c>
      <c r="DB200">
        <v>1028034</v>
      </c>
      <c r="DC200">
        <v>1116149</v>
      </c>
      <c r="DD200">
        <v>1114575</v>
      </c>
      <c r="DE200">
        <v>1018189</v>
      </c>
      <c r="DF200">
        <v>880454.5</v>
      </c>
      <c r="DG200">
        <v>860407.4</v>
      </c>
      <c r="DH200">
        <v>338072.5</v>
      </c>
      <c r="DI200">
        <v>107558.6</v>
      </c>
      <c r="DJ200">
        <v>50598.76</v>
      </c>
      <c r="DK200">
        <v>173484.2</v>
      </c>
      <c r="DL200">
        <v>17</v>
      </c>
      <c r="DM200">
        <v>19</v>
      </c>
    </row>
    <row r="201" spans="1:117" hidden="1" x14ac:dyDescent="0.25">
      <c r="A201" t="s">
        <v>62</v>
      </c>
      <c r="B201" t="s">
        <v>31</v>
      </c>
      <c r="C201" t="s">
        <v>61</v>
      </c>
      <c r="D201" t="s">
        <v>61</v>
      </c>
      <c r="E201" t="s">
        <v>31</v>
      </c>
      <c r="F201" t="s">
        <v>61</v>
      </c>
      <c r="G201" t="s">
        <v>61</v>
      </c>
      <c r="H201" t="s">
        <v>61</v>
      </c>
      <c r="I201" t="s">
        <v>208</v>
      </c>
      <c r="J201" s="22">
        <v>43692</v>
      </c>
      <c r="K201" s="28">
        <v>0</v>
      </c>
      <c r="L201">
        <v>0</v>
      </c>
      <c r="M201">
        <v>3</v>
      </c>
      <c r="N201">
        <v>3</v>
      </c>
      <c r="O201">
        <v>1</v>
      </c>
      <c r="P201">
        <v>0</v>
      </c>
      <c r="Q201">
        <v>1</v>
      </c>
      <c r="R201">
        <v>0</v>
      </c>
      <c r="S201" s="28">
        <v>1</v>
      </c>
      <c r="AR201">
        <v>74.833330000000004</v>
      </c>
      <c r="AS201">
        <v>73.666669999999996</v>
      </c>
      <c r="AT201">
        <v>71.166669999999996</v>
      </c>
      <c r="AU201">
        <v>69.166669999999996</v>
      </c>
      <c r="AV201">
        <v>67.833330000000004</v>
      </c>
      <c r="AW201">
        <v>66.833330000000004</v>
      </c>
      <c r="AX201">
        <v>66.666669999999996</v>
      </c>
      <c r="AY201">
        <v>68.166669999999996</v>
      </c>
      <c r="AZ201">
        <v>73.333330000000004</v>
      </c>
      <c r="BA201">
        <v>76.166669999999996</v>
      </c>
      <c r="BB201">
        <v>81.666669999999996</v>
      </c>
      <c r="BC201">
        <v>87.333330000000004</v>
      </c>
      <c r="BD201">
        <v>91.333330000000004</v>
      </c>
      <c r="BE201">
        <v>95.333330000000004</v>
      </c>
      <c r="BF201">
        <v>96.833330000000004</v>
      </c>
      <c r="BG201">
        <v>97.333330000000004</v>
      </c>
      <c r="BH201">
        <v>97.833330000000004</v>
      </c>
      <c r="BI201">
        <v>97.333330000000004</v>
      </c>
      <c r="BJ201">
        <v>94.166669999999996</v>
      </c>
      <c r="BK201">
        <v>89.166669999999996</v>
      </c>
      <c r="BL201">
        <v>84.666669999999996</v>
      </c>
      <c r="BM201">
        <v>80</v>
      </c>
      <c r="BN201">
        <v>77.833330000000004</v>
      </c>
      <c r="BO201">
        <v>76</v>
      </c>
      <c r="DL201">
        <v>17</v>
      </c>
      <c r="DM201">
        <v>19</v>
      </c>
    </row>
    <row r="202" spans="1:117" hidden="1" x14ac:dyDescent="0.25">
      <c r="A202" t="s">
        <v>62</v>
      </c>
      <c r="B202" t="s">
        <v>202</v>
      </c>
      <c r="C202" t="s">
        <v>61</v>
      </c>
      <c r="D202" t="s">
        <v>61</v>
      </c>
      <c r="E202" t="s">
        <v>61</v>
      </c>
      <c r="F202" t="s">
        <v>97</v>
      </c>
      <c r="G202" t="s">
        <v>61</v>
      </c>
      <c r="H202" t="s">
        <v>61</v>
      </c>
      <c r="I202" t="s">
        <v>208</v>
      </c>
      <c r="J202" s="22">
        <v>43692</v>
      </c>
      <c r="K202" s="28">
        <v>0</v>
      </c>
      <c r="L202">
        <v>0</v>
      </c>
      <c r="M202">
        <v>79</v>
      </c>
      <c r="N202">
        <v>79</v>
      </c>
      <c r="O202">
        <v>1</v>
      </c>
      <c r="P202">
        <v>0</v>
      </c>
      <c r="Q202">
        <v>0</v>
      </c>
      <c r="R202">
        <v>0</v>
      </c>
      <c r="S202" s="28">
        <v>0</v>
      </c>
      <c r="T202">
        <v>48132.75</v>
      </c>
      <c r="U202">
        <v>47887.02</v>
      </c>
      <c r="V202">
        <v>46850.1</v>
      </c>
      <c r="W202">
        <v>46426.55</v>
      </c>
      <c r="X202">
        <v>46705.29</v>
      </c>
      <c r="Y202">
        <v>50352.75</v>
      </c>
      <c r="Z202">
        <v>55707.91</v>
      </c>
      <c r="AA202">
        <v>57689.21</v>
      </c>
      <c r="AB202">
        <v>61265.09</v>
      </c>
      <c r="AC202">
        <v>65661.919999999998</v>
      </c>
      <c r="AD202">
        <v>69611.570000000007</v>
      </c>
      <c r="AE202">
        <v>71410.69</v>
      </c>
      <c r="AF202">
        <v>72131.47</v>
      </c>
      <c r="AG202">
        <v>71802.11</v>
      </c>
      <c r="AH202">
        <v>70935.47</v>
      </c>
      <c r="AI202">
        <v>69690.16</v>
      </c>
      <c r="AJ202">
        <v>68925.600000000006</v>
      </c>
      <c r="AK202">
        <v>67233.679999999993</v>
      </c>
      <c r="AL202">
        <v>62569.93</v>
      </c>
      <c r="AM202">
        <v>58841.82</v>
      </c>
      <c r="AN202">
        <v>55466.94</v>
      </c>
      <c r="AO202">
        <v>52023.25</v>
      </c>
      <c r="AP202">
        <v>48414.41</v>
      </c>
      <c r="AQ202">
        <v>46716.92</v>
      </c>
      <c r="AR202">
        <v>72.955699999999993</v>
      </c>
      <c r="AS202">
        <v>71.715190000000007</v>
      </c>
      <c r="AT202">
        <v>69.272149999999996</v>
      </c>
      <c r="AU202">
        <v>67.702529999999996</v>
      </c>
      <c r="AV202">
        <v>66.392409999999998</v>
      </c>
      <c r="AW202">
        <v>65.56962</v>
      </c>
      <c r="AX202">
        <v>65.525319999999994</v>
      </c>
      <c r="AY202">
        <v>66.544300000000007</v>
      </c>
      <c r="AZ202">
        <v>71.411389999999997</v>
      </c>
      <c r="BA202">
        <v>74.550629999999998</v>
      </c>
      <c r="BB202">
        <v>79.974680000000006</v>
      </c>
      <c r="BC202">
        <v>85.107590000000002</v>
      </c>
      <c r="BD202">
        <v>89.227850000000004</v>
      </c>
      <c r="BE202">
        <v>93.177220000000005</v>
      </c>
      <c r="BF202">
        <v>94.037970000000001</v>
      </c>
      <c r="BG202">
        <v>94.468350000000001</v>
      </c>
      <c r="BH202">
        <v>93.32911</v>
      </c>
      <c r="BI202">
        <v>92.284809999999993</v>
      </c>
      <c r="BJ202">
        <v>90.06962</v>
      </c>
      <c r="BK202">
        <v>85.424049999999994</v>
      </c>
      <c r="BL202">
        <v>80.037970000000001</v>
      </c>
      <c r="BM202">
        <v>76.322779999999995</v>
      </c>
      <c r="BN202">
        <v>75.607590000000002</v>
      </c>
      <c r="BO202">
        <v>74.164559999999994</v>
      </c>
      <c r="BP202">
        <v>-20.17268</v>
      </c>
      <c r="BQ202">
        <v>-58.946159999999999</v>
      </c>
      <c r="BR202">
        <v>-51.65616</v>
      </c>
      <c r="BS202">
        <v>-12.82404</v>
      </c>
      <c r="BT202">
        <v>44.28566</v>
      </c>
      <c r="BU202">
        <v>227.7012</v>
      </c>
      <c r="BV202">
        <v>191.18629999999999</v>
      </c>
      <c r="BW202">
        <v>129.91829999999999</v>
      </c>
      <c r="BX202">
        <v>-254.10480000000001</v>
      </c>
      <c r="BY202">
        <v>-298.06229999999999</v>
      </c>
      <c r="BZ202">
        <v>-166.31049999999999</v>
      </c>
      <c r="CA202">
        <v>-122.7657</v>
      </c>
      <c r="CB202">
        <v>104.96939999999999</v>
      </c>
      <c r="CC202">
        <v>21.592700000000001</v>
      </c>
      <c r="CD202">
        <v>-88.492980000000003</v>
      </c>
      <c r="CE202">
        <v>-447.08109999999999</v>
      </c>
      <c r="CF202">
        <v>-319.25319999999999</v>
      </c>
      <c r="CG202">
        <v>105.9256</v>
      </c>
      <c r="CH202">
        <v>2165.9740000000002</v>
      </c>
      <c r="CI202">
        <v>1129.4059999999999</v>
      </c>
      <c r="CJ202">
        <v>658.9864</v>
      </c>
      <c r="CK202">
        <v>465.38420000000002</v>
      </c>
      <c r="CL202">
        <v>52.658900000000003</v>
      </c>
      <c r="CM202">
        <v>-9.1302800000000008</v>
      </c>
      <c r="CN202">
        <v>1118139</v>
      </c>
      <c r="CO202">
        <v>1136388</v>
      </c>
      <c r="CP202">
        <v>1170411</v>
      </c>
      <c r="CQ202">
        <v>840540.7</v>
      </c>
      <c r="CR202">
        <v>397763.8</v>
      </c>
      <c r="CS202">
        <v>187219.20000000001</v>
      </c>
      <c r="CT202">
        <v>168060.79999999999</v>
      </c>
      <c r="CU202">
        <v>179971.20000000001</v>
      </c>
      <c r="CV202">
        <v>254579.20000000001</v>
      </c>
      <c r="CW202">
        <v>392172.2</v>
      </c>
      <c r="CX202">
        <v>611679.4</v>
      </c>
      <c r="CY202">
        <v>884645.2</v>
      </c>
      <c r="CZ202">
        <v>1167876</v>
      </c>
      <c r="DA202">
        <v>1151941</v>
      </c>
      <c r="DB202">
        <v>1028426</v>
      </c>
      <c r="DC202">
        <v>1116648</v>
      </c>
      <c r="DD202">
        <v>1115129</v>
      </c>
      <c r="DE202">
        <v>1018791</v>
      </c>
      <c r="DF202">
        <v>880955</v>
      </c>
      <c r="DG202">
        <v>860687.5</v>
      </c>
      <c r="DH202">
        <v>338231.9</v>
      </c>
      <c r="DI202">
        <v>107702.3</v>
      </c>
      <c r="DJ202">
        <v>50746.49</v>
      </c>
      <c r="DK202">
        <v>173549.5</v>
      </c>
      <c r="DL202">
        <v>17</v>
      </c>
      <c r="DM202">
        <v>19</v>
      </c>
    </row>
    <row r="203" spans="1:117" hidden="1" x14ac:dyDescent="0.25">
      <c r="A203" t="s">
        <v>62</v>
      </c>
      <c r="B203" t="s">
        <v>36</v>
      </c>
      <c r="C203" t="s">
        <v>36</v>
      </c>
      <c r="D203" t="s">
        <v>61</v>
      </c>
      <c r="E203" t="s">
        <v>61</v>
      </c>
      <c r="F203" t="s">
        <v>61</v>
      </c>
      <c r="G203" t="s">
        <v>61</v>
      </c>
      <c r="H203" t="s">
        <v>61</v>
      </c>
      <c r="I203" t="s">
        <v>208</v>
      </c>
      <c r="J203" s="22">
        <v>43692</v>
      </c>
      <c r="K203" s="28">
        <v>0</v>
      </c>
      <c r="L203">
        <v>0</v>
      </c>
      <c r="M203">
        <v>60</v>
      </c>
      <c r="N203">
        <v>60</v>
      </c>
      <c r="O203">
        <v>1</v>
      </c>
      <c r="P203">
        <v>0</v>
      </c>
      <c r="Q203">
        <v>0</v>
      </c>
      <c r="R203">
        <v>0</v>
      </c>
      <c r="S203" s="28">
        <v>0</v>
      </c>
      <c r="T203">
        <v>45599.59</v>
      </c>
      <c r="U203">
        <v>45296.86</v>
      </c>
      <c r="V203">
        <v>44201.83</v>
      </c>
      <c r="W203">
        <v>43816.34</v>
      </c>
      <c r="X203">
        <v>44044.78</v>
      </c>
      <c r="Y203">
        <v>46655.81</v>
      </c>
      <c r="Z203">
        <v>50813.25</v>
      </c>
      <c r="AA203">
        <v>52546.239999999998</v>
      </c>
      <c r="AB203">
        <v>54803.09</v>
      </c>
      <c r="AC203">
        <v>57746.13</v>
      </c>
      <c r="AD203">
        <v>60542.67</v>
      </c>
      <c r="AE203">
        <v>61625.32</v>
      </c>
      <c r="AF203">
        <v>62109.5</v>
      </c>
      <c r="AG203">
        <v>61772.04</v>
      </c>
      <c r="AH203">
        <v>61536.69</v>
      </c>
      <c r="AI203">
        <v>60348.15</v>
      </c>
      <c r="AJ203">
        <v>59666.2</v>
      </c>
      <c r="AK203">
        <v>58112.160000000003</v>
      </c>
      <c r="AL203">
        <v>55348.69</v>
      </c>
      <c r="AM203">
        <v>53060.18</v>
      </c>
      <c r="AN203">
        <v>51629.67</v>
      </c>
      <c r="AO203">
        <v>48558.06</v>
      </c>
      <c r="AP203">
        <v>45923.47</v>
      </c>
      <c r="AQ203">
        <v>44306.77</v>
      </c>
      <c r="AR203">
        <v>70.25</v>
      </c>
      <c r="AS203">
        <v>69.216669999999993</v>
      </c>
      <c r="AT203">
        <v>67.158330000000007</v>
      </c>
      <c r="AU203">
        <v>65.891670000000005</v>
      </c>
      <c r="AV203">
        <v>64.683329999999998</v>
      </c>
      <c r="AW203">
        <v>64</v>
      </c>
      <c r="AX203">
        <v>63.941670000000002</v>
      </c>
      <c r="AY203">
        <v>64.966669999999993</v>
      </c>
      <c r="AZ203">
        <v>69.708330000000004</v>
      </c>
      <c r="BA203">
        <v>72.933329999999998</v>
      </c>
      <c r="BB203">
        <v>78.091669999999993</v>
      </c>
      <c r="BC203">
        <v>82.575000000000003</v>
      </c>
      <c r="BD203">
        <v>85.958330000000004</v>
      </c>
      <c r="BE203">
        <v>89.483329999999995</v>
      </c>
      <c r="BF203">
        <v>90.091669999999993</v>
      </c>
      <c r="BG203">
        <v>91.191670000000002</v>
      </c>
      <c r="BH203">
        <v>89.558329999999998</v>
      </c>
      <c r="BI203">
        <v>87.683329999999998</v>
      </c>
      <c r="BJ203">
        <v>85.766660000000002</v>
      </c>
      <c r="BK203">
        <v>81.400000000000006</v>
      </c>
      <c r="BL203">
        <v>76.541669999999996</v>
      </c>
      <c r="BM203">
        <v>73.125</v>
      </c>
      <c r="BN203">
        <v>72.583330000000004</v>
      </c>
      <c r="BO203">
        <v>71.2</v>
      </c>
      <c r="BP203">
        <v>30.85896</v>
      </c>
      <c r="BQ203">
        <v>-16.21696</v>
      </c>
      <c r="BR203">
        <v>-33.460079999999998</v>
      </c>
      <c r="BS203">
        <v>2.9012950000000002</v>
      </c>
      <c r="BT203">
        <v>53.917589999999997</v>
      </c>
      <c r="BU203">
        <v>121.64449999999999</v>
      </c>
      <c r="BV203">
        <v>86.417640000000006</v>
      </c>
      <c r="BW203">
        <v>108.7704</v>
      </c>
      <c r="BX203">
        <v>-103.5253</v>
      </c>
      <c r="BY203">
        <v>-250.4091</v>
      </c>
      <c r="BZ203">
        <v>-311.65519999999998</v>
      </c>
      <c r="CA203">
        <v>-128.55850000000001</v>
      </c>
      <c r="CB203">
        <v>95.797370000000001</v>
      </c>
      <c r="CC203">
        <v>36.791939999999997</v>
      </c>
      <c r="CD203">
        <v>-99.789280000000005</v>
      </c>
      <c r="CE203">
        <v>-297.89940000000001</v>
      </c>
      <c r="CF203">
        <v>-163.98699999999999</v>
      </c>
      <c r="CG203">
        <v>544.42589999999996</v>
      </c>
      <c r="CH203">
        <v>1487.26</v>
      </c>
      <c r="CI203">
        <v>840.91020000000003</v>
      </c>
      <c r="CJ203">
        <v>448.25920000000002</v>
      </c>
      <c r="CK203">
        <v>318.37580000000003</v>
      </c>
      <c r="CL203">
        <v>4.6296670000000004</v>
      </c>
      <c r="CM203">
        <v>2.6523479999999999</v>
      </c>
      <c r="CN203">
        <v>1115752</v>
      </c>
      <c r="CO203">
        <v>1134637</v>
      </c>
      <c r="CP203">
        <v>1167556</v>
      </c>
      <c r="CQ203">
        <v>835917.5</v>
      </c>
      <c r="CR203">
        <v>395407.5</v>
      </c>
      <c r="CS203">
        <v>183693.5</v>
      </c>
      <c r="CT203">
        <v>164461.20000000001</v>
      </c>
      <c r="CU203">
        <v>177987.5</v>
      </c>
      <c r="CV203">
        <v>251192.2</v>
      </c>
      <c r="CW203">
        <v>387927.5</v>
      </c>
      <c r="CX203">
        <v>606754.6</v>
      </c>
      <c r="CY203">
        <v>881340.6</v>
      </c>
      <c r="CZ203">
        <v>1166554</v>
      </c>
      <c r="DA203">
        <v>1149024</v>
      </c>
      <c r="DB203">
        <v>1022977</v>
      </c>
      <c r="DC203">
        <v>1110012</v>
      </c>
      <c r="DD203">
        <v>1108262</v>
      </c>
      <c r="DE203">
        <v>1009971</v>
      </c>
      <c r="DF203">
        <v>871807.4</v>
      </c>
      <c r="DG203">
        <v>849066.1</v>
      </c>
      <c r="DH203">
        <v>333910.09999999998</v>
      </c>
      <c r="DI203">
        <v>104201.1</v>
      </c>
      <c r="DJ203">
        <v>47282.32</v>
      </c>
      <c r="DK203">
        <v>169554.5</v>
      </c>
      <c r="DL203">
        <v>17</v>
      </c>
      <c r="DM203">
        <v>19</v>
      </c>
    </row>
    <row r="204" spans="1:117" hidden="1" x14ac:dyDescent="0.25">
      <c r="A204" t="s">
        <v>62</v>
      </c>
      <c r="B204" t="s">
        <v>186</v>
      </c>
      <c r="C204" t="s">
        <v>61</v>
      </c>
      <c r="D204" t="s">
        <v>61</v>
      </c>
      <c r="E204" t="s">
        <v>186</v>
      </c>
      <c r="F204" t="s">
        <v>61</v>
      </c>
      <c r="G204" t="s">
        <v>61</v>
      </c>
      <c r="H204" t="s">
        <v>61</v>
      </c>
      <c r="I204" t="s">
        <v>199</v>
      </c>
      <c r="J204" s="22">
        <v>43692</v>
      </c>
      <c r="K204" s="28">
        <v>19</v>
      </c>
      <c r="L204">
        <v>19</v>
      </c>
      <c r="M204">
        <v>4</v>
      </c>
      <c r="N204">
        <v>4</v>
      </c>
      <c r="O204">
        <v>0</v>
      </c>
      <c r="P204">
        <v>0</v>
      </c>
      <c r="Q204">
        <v>1</v>
      </c>
      <c r="R204">
        <v>1</v>
      </c>
      <c r="S204" s="28">
        <v>1</v>
      </c>
      <c r="AR204">
        <v>76.5</v>
      </c>
      <c r="AS204">
        <v>75</v>
      </c>
      <c r="AT204">
        <v>72</v>
      </c>
      <c r="AU204">
        <v>70</v>
      </c>
      <c r="AV204">
        <v>68.5</v>
      </c>
      <c r="AW204">
        <v>67.5</v>
      </c>
      <c r="AX204">
        <v>67.5</v>
      </c>
      <c r="AY204">
        <v>68.5</v>
      </c>
      <c r="AZ204">
        <v>73.5</v>
      </c>
      <c r="BA204">
        <v>76.5</v>
      </c>
      <c r="BB204">
        <v>82.5</v>
      </c>
      <c r="BC204">
        <v>88.5</v>
      </c>
      <c r="BD204">
        <v>93.5</v>
      </c>
      <c r="BE204">
        <v>98</v>
      </c>
      <c r="BF204">
        <v>99</v>
      </c>
      <c r="BG204">
        <v>98.5</v>
      </c>
      <c r="BH204">
        <v>98</v>
      </c>
      <c r="BI204">
        <v>98</v>
      </c>
      <c r="BJ204">
        <v>95.5</v>
      </c>
      <c r="BK204">
        <v>90.5</v>
      </c>
      <c r="BL204">
        <v>84.5</v>
      </c>
      <c r="BM204">
        <v>80.5</v>
      </c>
      <c r="BN204">
        <v>79.5</v>
      </c>
      <c r="BO204">
        <v>78</v>
      </c>
      <c r="DL204">
        <v>19</v>
      </c>
      <c r="DM204">
        <v>19</v>
      </c>
    </row>
    <row r="205" spans="1:117" hidden="1" x14ac:dyDescent="0.25">
      <c r="A205" t="s">
        <v>62</v>
      </c>
      <c r="B205" t="s">
        <v>203</v>
      </c>
      <c r="C205" t="s">
        <v>61</v>
      </c>
      <c r="D205" t="s">
        <v>61</v>
      </c>
      <c r="E205" t="s">
        <v>61</v>
      </c>
      <c r="F205" t="s">
        <v>98</v>
      </c>
      <c r="G205" t="s">
        <v>61</v>
      </c>
      <c r="H205" t="s">
        <v>61</v>
      </c>
      <c r="I205" t="s">
        <v>199</v>
      </c>
      <c r="J205" s="22">
        <v>43692</v>
      </c>
      <c r="K205" s="28">
        <v>18</v>
      </c>
      <c r="L205">
        <v>18</v>
      </c>
      <c r="M205">
        <v>5</v>
      </c>
      <c r="N205">
        <v>5</v>
      </c>
      <c r="O205">
        <v>0</v>
      </c>
      <c r="P205">
        <v>0</v>
      </c>
      <c r="Q205">
        <v>1</v>
      </c>
      <c r="R205">
        <v>1</v>
      </c>
      <c r="S205" s="28">
        <v>1</v>
      </c>
      <c r="AR205">
        <v>57.5</v>
      </c>
      <c r="AS205">
        <v>57.5</v>
      </c>
      <c r="AT205">
        <v>57</v>
      </c>
      <c r="AU205">
        <v>57</v>
      </c>
      <c r="AV205">
        <v>56</v>
      </c>
      <c r="AW205">
        <v>56</v>
      </c>
      <c r="AX205">
        <v>56</v>
      </c>
      <c r="AY205">
        <v>57</v>
      </c>
      <c r="AZ205">
        <v>61</v>
      </c>
      <c r="BA205">
        <v>64.5</v>
      </c>
      <c r="BB205">
        <v>69.5</v>
      </c>
      <c r="BC205">
        <v>71</v>
      </c>
      <c r="BD205">
        <v>70.5</v>
      </c>
      <c r="BE205">
        <v>72</v>
      </c>
      <c r="BF205">
        <v>70.5</v>
      </c>
      <c r="BG205">
        <v>74.5</v>
      </c>
      <c r="BH205">
        <v>70.5</v>
      </c>
      <c r="BI205">
        <v>64.5</v>
      </c>
      <c r="BJ205">
        <v>64.5</v>
      </c>
      <c r="BK205">
        <v>61.5</v>
      </c>
      <c r="BL205">
        <v>59.5</v>
      </c>
      <c r="BM205">
        <v>58</v>
      </c>
      <c r="BN205">
        <v>58</v>
      </c>
      <c r="BO205">
        <v>57</v>
      </c>
      <c r="DL205">
        <v>18</v>
      </c>
      <c r="DM205">
        <v>18</v>
      </c>
    </row>
    <row r="206" spans="1:117" hidden="1" x14ac:dyDescent="0.25">
      <c r="A206" t="s">
        <v>62</v>
      </c>
      <c r="B206" t="s">
        <v>109</v>
      </c>
      <c r="C206" t="s">
        <v>61</v>
      </c>
      <c r="D206" t="s">
        <v>109</v>
      </c>
      <c r="E206" t="s">
        <v>61</v>
      </c>
      <c r="F206" t="s">
        <v>61</v>
      </c>
      <c r="G206" t="s">
        <v>61</v>
      </c>
      <c r="H206" t="s">
        <v>61</v>
      </c>
      <c r="I206" t="s">
        <v>199</v>
      </c>
      <c r="J206" s="22">
        <v>43692</v>
      </c>
      <c r="K206" s="28">
        <v>19</v>
      </c>
      <c r="L206">
        <v>19</v>
      </c>
      <c r="M206">
        <v>60</v>
      </c>
      <c r="N206">
        <v>60</v>
      </c>
      <c r="O206">
        <v>0</v>
      </c>
      <c r="P206">
        <v>0</v>
      </c>
      <c r="Q206">
        <v>0</v>
      </c>
      <c r="R206">
        <v>1</v>
      </c>
      <c r="S206" s="28">
        <v>1</v>
      </c>
      <c r="AR206">
        <v>76.5</v>
      </c>
      <c r="AS206">
        <v>75</v>
      </c>
      <c r="AT206">
        <v>72</v>
      </c>
      <c r="AU206">
        <v>70</v>
      </c>
      <c r="AV206">
        <v>68.5</v>
      </c>
      <c r="AW206">
        <v>67.5</v>
      </c>
      <c r="AX206">
        <v>67.5</v>
      </c>
      <c r="AY206">
        <v>68.5</v>
      </c>
      <c r="AZ206">
        <v>73.5</v>
      </c>
      <c r="BA206">
        <v>76.5</v>
      </c>
      <c r="BB206">
        <v>82.5</v>
      </c>
      <c r="BC206">
        <v>88.5</v>
      </c>
      <c r="BD206">
        <v>93.5</v>
      </c>
      <c r="BE206">
        <v>98</v>
      </c>
      <c r="BF206">
        <v>99</v>
      </c>
      <c r="BG206">
        <v>98.5</v>
      </c>
      <c r="BH206">
        <v>98</v>
      </c>
      <c r="BI206">
        <v>98</v>
      </c>
      <c r="BJ206">
        <v>95.5</v>
      </c>
      <c r="BK206">
        <v>90.5</v>
      </c>
      <c r="BL206">
        <v>84.5</v>
      </c>
      <c r="BM206">
        <v>80.5</v>
      </c>
      <c r="BN206">
        <v>79.5</v>
      </c>
      <c r="BO206">
        <v>78</v>
      </c>
      <c r="DL206">
        <v>19</v>
      </c>
      <c r="DM206">
        <v>19</v>
      </c>
    </row>
    <row r="207" spans="1:117" hidden="1" x14ac:dyDescent="0.25">
      <c r="A207" t="s">
        <v>62</v>
      </c>
      <c r="B207" t="s">
        <v>42</v>
      </c>
      <c r="C207" t="s">
        <v>61</v>
      </c>
      <c r="D207" t="s">
        <v>42</v>
      </c>
      <c r="E207" t="s">
        <v>61</v>
      </c>
      <c r="F207" t="s">
        <v>61</v>
      </c>
      <c r="G207" t="s">
        <v>61</v>
      </c>
      <c r="H207" t="s">
        <v>61</v>
      </c>
      <c r="I207" t="s">
        <v>199</v>
      </c>
      <c r="J207" s="22">
        <v>43692</v>
      </c>
      <c r="K207" s="28">
        <v>18</v>
      </c>
      <c r="L207">
        <v>18</v>
      </c>
      <c r="M207">
        <v>22</v>
      </c>
      <c r="N207">
        <v>22</v>
      </c>
      <c r="O207">
        <v>0</v>
      </c>
      <c r="P207">
        <v>0</v>
      </c>
      <c r="Q207">
        <v>0</v>
      </c>
      <c r="R207">
        <v>1</v>
      </c>
      <c r="S207" s="28">
        <v>1</v>
      </c>
      <c r="AR207">
        <v>59.681820000000002</v>
      </c>
      <c r="AS207">
        <v>59.409089999999999</v>
      </c>
      <c r="AT207">
        <v>58.909089999999999</v>
      </c>
      <c r="AU207">
        <v>58.909089999999999</v>
      </c>
      <c r="AV207">
        <v>58.181820000000002</v>
      </c>
      <c r="AW207">
        <v>58.045459999999999</v>
      </c>
      <c r="AX207">
        <v>57.909089999999999</v>
      </c>
      <c r="AY207">
        <v>58.909089999999999</v>
      </c>
      <c r="AZ207">
        <v>63.181820000000002</v>
      </c>
      <c r="BA207">
        <v>66.818179999999998</v>
      </c>
      <c r="BB207">
        <v>70.590909999999994</v>
      </c>
      <c r="BC207">
        <v>72.5</v>
      </c>
      <c r="BD207">
        <v>73.227270000000004</v>
      </c>
      <c r="BE207">
        <v>75.136359999999996</v>
      </c>
      <c r="BF207">
        <v>75</v>
      </c>
      <c r="BG207">
        <v>78.727270000000004</v>
      </c>
      <c r="BH207">
        <v>75</v>
      </c>
      <c r="BI207">
        <v>69.954539999999994</v>
      </c>
      <c r="BJ207">
        <v>69.136359999999996</v>
      </c>
      <c r="BK207">
        <v>65.863640000000004</v>
      </c>
      <c r="BL207">
        <v>62.772730000000003</v>
      </c>
      <c r="BM207">
        <v>60.454540000000001</v>
      </c>
      <c r="BN207">
        <v>60.863639999999997</v>
      </c>
      <c r="BO207">
        <v>59.727269999999997</v>
      </c>
      <c r="DL207">
        <v>18</v>
      </c>
      <c r="DM207">
        <v>18</v>
      </c>
    </row>
    <row r="208" spans="1:117" hidden="1" x14ac:dyDescent="0.25">
      <c r="A208" t="s">
        <v>62</v>
      </c>
      <c r="B208" t="s">
        <v>33</v>
      </c>
      <c r="C208" t="s">
        <v>61</v>
      </c>
      <c r="D208" t="s">
        <v>61</v>
      </c>
      <c r="E208" t="s">
        <v>33</v>
      </c>
      <c r="F208" t="s">
        <v>61</v>
      </c>
      <c r="G208" t="s">
        <v>61</v>
      </c>
      <c r="H208" t="s">
        <v>61</v>
      </c>
      <c r="I208" t="s">
        <v>199</v>
      </c>
      <c r="J208" s="22">
        <v>43692</v>
      </c>
      <c r="K208" s="28">
        <v>18</v>
      </c>
      <c r="L208">
        <v>18</v>
      </c>
      <c r="M208">
        <v>16</v>
      </c>
      <c r="N208">
        <v>16</v>
      </c>
      <c r="O208">
        <v>0</v>
      </c>
      <c r="P208">
        <v>0</v>
      </c>
      <c r="Q208">
        <v>0</v>
      </c>
      <c r="R208">
        <v>1</v>
      </c>
      <c r="S208" s="28">
        <v>1</v>
      </c>
      <c r="AR208">
        <v>58</v>
      </c>
      <c r="AS208">
        <v>57.9375</v>
      </c>
      <c r="AT208">
        <v>57.4375</v>
      </c>
      <c r="AU208">
        <v>57.4375</v>
      </c>
      <c r="AV208">
        <v>56.5</v>
      </c>
      <c r="AW208">
        <v>56.46875</v>
      </c>
      <c r="AX208">
        <v>56.4375</v>
      </c>
      <c r="AY208">
        <v>57.4375</v>
      </c>
      <c r="AZ208">
        <v>61.5</v>
      </c>
      <c r="BA208">
        <v>65.03125</v>
      </c>
      <c r="BB208">
        <v>69.75</v>
      </c>
      <c r="BC208">
        <v>71.34375</v>
      </c>
      <c r="BD208">
        <v>71.125</v>
      </c>
      <c r="BE208">
        <v>72.71875</v>
      </c>
      <c r="BF208">
        <v>71.53125</v>
      </c>
      <c r="BG208">
        <v>75.46875</v>
      </c>
      <c r="BH208">
        <v>71.53125</v>
      </c>
      <c r="BI208">
        <v>65.75</v>
      </c>
      <c r="BJ208">
        <v>65.5625</v>
      </c>
      <c r="BK208">
        <v>62.5</v>
      </c>
      <c r="BL208">
        <v>60.25</v>
      </c>
      <c r="BM208">
        <v>58.5625</v>
      </c>
      <c r="BN208">
        <v>58.65625</v>
      </c>
      <c r="BO208">
        <v>57.625</v>
      </c>
      <c r="DL208">
        <v>18</v>
      </c>
      <c r="DM208">
        <v>18</v>
      </c>
    </row>
    <row r="209" spans="1:117" hidden="1" x14ac:dyDescent="0.25">
      <c r="A209" t="s">
        <v>62</v>
      </c>
      <c r="B209" t="s">
        <v>38</v>
      </c>
      <c r="C209" t="s">
        <v>61</v>
      </c>
      <c r="D209" t="s">
        <v>61</v>
      </c>
      <c r="E209" t="s">
        <v>38</v>
      </c>
      <c r="F209" t="s">
        <v>61</v>
      </c>
      <c r="G209" t="s">
        <v>61</v>
      </c>
      <c r="H209" t="s">
        <v>61</v>
      </c>
      <c r="I209" t="s">
        <v>199</v>
      </c>
      <c r="J209" s="22">
        <v>43692</v>
      </c>
      <c r="K209" s="28">
        <v>19</v>
      </c>
      <c r="L209">
        <v>19</v>
      </c>
      <c r="M209">
        <v>2</v>
      </c>
      <c r="N209">
        <v>2</v>
      </c>
      <c r="O209">
        <v>0</v>
      </c>
      <c r="P209">
        <v>0</v>
      </c>
      <c r="Q209">
        <v>1</v>
      </c>
      <c r="R209">
        <v>1</v>
      </c>
      <c r="S209" s="28">
        <v>1</v>
      </c>
      <c r="AR209">
        <v>76.5</v>
      </c>
      <c r="AS209">
        <v>75</v>
      </c>
      <c r="AT209">
        <v>72</v>
      </c>
      <c r="AU209">
        <v>70</v>
      </c>
      <c r="AV209">
        <v>68.5</v>
      </c>
      <c r="AW209">
        <v>67.5</v>
      </c>
      <c r="AX209">
        <v>67.5</v>
      </c>
      <c r="AY209">
        <v>68.5</v>
      </c>
      <c r="AZ209">
        <v>73.5</v>
      </c>
      <c r="BA209">
        <v>76.5</v>
      </c>
      <c r="BB209">
        <v>82.5</v>
      </c>
      <c r="BC209">
        <v>88.5</v>
      </c>
      <c r="BD209">
        <v>93.5</v>
      </c>
      <c r="BE209">
        <v>98</v>
      </c>
      <c r="BF209">
        <v>99</v>
      </c>
      <c r="BG209">
        <v>98.5</v>
      </c>
      <c r="BH209">
        <v>98</v>
      </c>
      <c r="BI209">
        <v>98</v>
      </c>
      <c r="BJ209">
        <v>95.5</v>
      </c>
      <c r="BK209">
        <v>90.5</v>
      </c>
      <c r="BL209">
        <v>84.5</v>
      </c>
      <c r="BM209">
        <v>80.5</v>
      </c>
      <c r="BN209">
        <v>79.5</v>
      </c>
      <c r="BO209">
        <v>78</v>
      </c>
      <c r="DL209">
        <v>19</v>
      </c>
      <c r="DM209">
        <v>19</v>
      </c>
    </row>
    <row r="210" spans="1:117" hidden="1" x14ac:dyDescent="0.25">
      <c r="A210" t="s">
        <v>62</v>
      </c>
      <c r="B210" t="s">
        <v>31</v>
      </c>
      <c r="C210" t="s">
        <v>61</v>
      </c>
      <c r="D210" t="s">
        <v>61</v>
      </c>
      <c r="E210" t="s">
        <v>31</v>
      </c>
      <c r="F210" t="s">
        <v>61</v>
      </c>
      <c r="G210" t="s">
        <v>61</v>
      </c>
      <c r="H210" t="s">
        <v>61</v>
      </c>
      <c r="I210" t="s">
        <v>199</v>
      </c>
      <c r="J210" s="22">
        <v>43692</v>
      </c>
      <c r="K210" s="28">
        <v>19</v>
      </c>
      <c r="L210">
        <v>19</v>
      </c>
      <c r="M210">
        <v>2</v>
      </c>
      <c r="N210">
        <v>2</v>
      </c>
      <c r="O210">
        <v>0</v>
      </c>
      <c r="P210">
        <v>0</v>
      </c>
      <c r="Q210">
        <v>1</v>
      </c>
      <c r="R210">
        <v>1</v>
      </c>
      <c r="S210" s="28">
        <v>1</v>
      </c>
      <c r="AR210">
        <v>76.5</v>
      </c>
      <c r="AS210">
        <v>75</v>
      </c>
      <c r="AT210">
        <v>72</v>
      </c>
      <c r="AU210">
        <v>70</v>
      </c>
      <c r="AV210">
        <v>68.5</v>
      </c>
      <c r="AW210">
        <v>67.5</v>
      </c>
      <c r="AX210">
        <v>67.5</v>
      </c>
      <c r="AY210">
        <v>68.5</v>
      </c>
      <c r="AZ210">
        <v>73.5</v>
      </c>
      <c r="BA210">
        <v>76.5</v>
      </c>
      <c r="BB210">
        <v>82.5</v>
      </c>
      <c r="BC210">
        <v>88.5</v>
      </c>
      <c r="BD210">
        <v>93.5</v>
      </c>
      <c r="BE210">
        <v>98</v>
      </c>
      <c r="BF210">
        <v>99</v>
      </c>
      <c r="BG210">
        <v>98.5</v>
      </c>
      <c r="BH210">
        <v>98</v>
      </c>
      <c r="BI210">
        <v>98</v>
      </c>
      <c r="BJ210">
        <v>95.5</v>
      </c>
      <c r="BK210">
        <v>90.5</v>
      </c>
      <c r="BL210">
        <v>84.5</v>
      </c>
      <c r="BM210">
        <v>80.5</v>
      </c>
      <c r="BN210">
        <v>79.5</v>
      </c>
      <c r="BO210">
        <v>78</v>
      </c>
      <c r="DL210">
        <v>19</v>
      </c>
      <c r="DM210">
        <v>19</v>
      </c>
    </row>
    <row r="211" spans="1:117" hidden="1" x14ac:dyDescent="0.25">
      <c r="A211" t="s">
        <v>62</v>
      </c>
      <c r="B211" t="s">
        <v>189</v>
      </c>
      <c r="C211" t="s">
        <v>189</v>
      </c>
      <c r="D211" t="s">
        <v>61</v>
      </c>
      <c r="E211" t="s">
        <v>61</v>
      </c>
      <c r="F211" t="s">
        <v>61</v>
      </c>
      <c r="G211" t="s">
        <v>61</v>
      </c>
      <c r="H211" t="s">
        <v>61</v>
      </c>
      <c r="I211" t="s">
        <v>199</v>
      </c>
      <c r="J211" s="22">
        <v>43692</v>
      </c>
      <c r="K211" s="28">
        <v>19</v>
      </c>
      <c r="L211">
        <v>19</v>
      </c>
      <c r="M211">
        <v>24</v>
      </c>
      <c r="N211">
        <v>24</v>
      </c>
      <c r="O211">
        <v>0</v>
      </c>
      <c r="P211">
        <v>0</v>
      </c>
      <c r="Q211">
        <v>0</v>
      </c>
      <c r="R211">
        <v>1</v>
      </c>
      <c r="S211" s="28">
        <v>1</v>
      </c>
      <c r="AR211">
        <v>76.5</v>
      </c>
      <c r="AS211">
        <v>75</v>
      </c>
      <c r="AT211">
        <v>72</v>
      </c>
      <c r="AU211">
        <v>70</v>
      </c>
      <c r="AV211">
        <v>68.5</v>
      </c>
      <c r="AW211">
        <v>67.5</v>
      </c>
      <c r="AX211">
        <v>67.5</v>
      </c>
      <c r="AY211">
        <v>68.5</v>
      </c>
      <c r="AZ211">
        <v>73.5</v>
      </c>
      <c r="BA211">
        <v>76.5</v>
      </c>
      <c r="BB211">
        <v>82.5</v>
      </c>
      <c r="BC211">
        <v>88.5</v>
      </c>
      <c r="BD211">
        <v>93.5</v>
      </c>
      <c r="BE211">
        <v>98</v>
      </c>
      <c r="BF211">
        <v>99</v>
      </c>
      <c r="BG211">
        <v>98.5</v>
      </c>
      <c r="BH211">
        <v>98</v>
      </c>
      <c r="BI211">
        <v>98</v>
      </c>
      <c r="BJ211">
        <v>95.5</v>
      </c>
      <c r="BK211">
        <v>90.5</v>
      </c>
      <c r="BL211">
        <v>84.5</v>
      </c>
      <c r="BM211">
        <v>80.5</v>
      </c>
      <c r="BN211">
        <v>79.5</v>
      </c>
      <c r="BO211">
        <v>78</v>
      </c>
      <c r="DL211">
        <v>19</v>
      </c>
      <c r="DM211">
        <v>19</v>
      </c>
    </row>
    <row r="212" spans="1:117" hidden="1" x14ac:dyDescent="0.25">
      <c r="A212" t="s">
        <v>62</v>
      </c>
      <c r="B212" t="s">
        <v>35</v>
      </c>
      <c r="C212" t="s">
        <v>61</v>
      </c>
      <c r="D212" t="s">
        <v>61</v>
      </c>
      <c r="E212" t="s">
        <v>35</v>
      </c>
      <c r="F212" t="s">
        <v>61</v>
      </c>
      <c r="G212" t="s">
        <v>61</v>
      </c>
      <c r="H212" t="s">
        <v>61</v>
      </c>
      <c r="I212" t="s">
        <v>199</v>
      </c>
      <c r="J212" s="22">
        <v>43692</v>
      </c>
      <c r="K212" s="28">
        <v>19</v>
      </c>
      <c r="L212">
        <v>19</v>
      </c>
      <c r="M212">
        <v>1</v>
      </c>
      <c r="N212">
        <v>1</v>
      </c>
      <c r="O212">
        <v>0</v>
      </c>
      <c r="P212">
        <v>1</v>
      </c>
      <c r="Q212">
        <v>1</v>
      </c>
      <c r="R212">
        <v>1</v>
      </c>
      <c r="S212" s="28">
        <v>1</v>
      </c>
      <c r="AR212">
        <v>76.5</v>
      </c>
      <c r="AS212">
        <v>75</v>
      </c>
      <c r="AT212">
        <v>72</v>
      </c>
      <c r="AU212">
        <v>70</v>
      </c>
      <c r="AV212">
        <v>68.5</v>
      </c>
      <c r="AW212">
        <v>67.5</v>
      </c>
      <c r="AX212">
        <v>67.5</v>
      </c>
      <c r="AY212">
        <v>68.5</v>
      </c>
      <c r="AZ212">
        <v>73.5</v>
      </c>
      <c r="BA212">
        <v>76.5</v>
      </c>
      <c r="BB212">
        <v>82.5</v>
      </c>
      <c r="BC212">
        <v>88.5</v>
      </c>
      <c r="BD212">
        <v>93.5</v>
      </c>
      <c r="BE212">
        <v>98</v>
      </c>
      <c r="BF212">
        <v>99</v>
      </c>
      <c r="BG212">
        <v>98.5</v>
      </c>
      <c r="BH212">
        <v>98</v>
      </c>
      <c r="BI212">
        <v>98</v>
      </c>
      <c r="BJ212">
        <v>95.5</v>
      </c>
      <c r="BK212">
        <v>90.5</v>
      </c>
      <c r="BL212">
        <v>84.5</v>
      </c>
      <c r="BM212">
        <v>80.5</v>
      </c>
      <c r="BN212">
        <v>79.5</v>
      </c>
      <c r="BO212">
        <v>78</v>
      </c>
      <c r="DL212">
        <v>19</v>
      </c>
      <c r="DM212">
        <v>19</v>
      </c>
    </row>
    <row r="213" spans="1:117" hidden="1" x14ac:dyDescent="0.25">
      <c r="A213" t="s">
        <v>62</v>
      </c>
      <c r="B213" t="s">
        <v>102</v>
      </c>
      <c r="C213" t="s">
        <v>61</v>
      </c>
      <c r="D213" t="s">
        <v>61</v>
      </c>
      <c r="E213" t="s">
        <v>61</v>
      </c>
      <c r="F213" t="s">
        <v>61</v>
      </c>
      <c r="G213" t="s">
        <v>61</v>
      </c>
      <c r="H213" t="s">
        <v>102</v>
      </c>
      <c r="I213" t="s">
        <v>199</v>
      </c>
      <c r="J213" s="22">
        <v>43692</v>
      </c>
      <c r="K213" s="28">
        <v>0</v>
      </c>
      <c r="L213">
        <v>0</v>
      </c>
      <c r="M213">
        <v>53</v>
      </c>
      <c r="N213">
        <v>53</v>
      </c>
      <c r="O213">
        <v>1</v>
      </c>
      <c r="P213">
        <v>0</v>
      </c>
      <c r="Q213">
        <v>0</v>
      </c>
      <c r="R213">
        <v>0</v>
      </c>
      <c r="S213" s="28">
        <v>0</v>
      </c>
      <c r="T213">
        <v>10500.37</v>
      </c>
      <c r="U213">
        <v>10360.780000000001</v>
      </c>
      <c r="V213">
        <v>10366.51</v>
      </c>
      <c r="W213">
        <v>10224.48</v>
      </c>
      <c r="X213">
        <v>10365.200000000001</v>
      </c>
      <c r="Y213">
        <v>12617.37</v>
      </c>
      <c r="Z213">
        <v>15692.75</v>
      </c>
      <c r="AA213">
        <v>16682.93</v>
      </c>
      <c r="AB213">
        <v>20814.21</v>
      </c>
      <c r="AC213">
        <v>24716.36</v>
      </c>
      <c r="AD213">
        <v>27820.28</v>
      </c>
      <c r="AE213">
        <v>29374.81</v>
      </c>
      <c r="AF213">
        <v>30371.69</v>
      </c>
      <c r="AG213">
        <v>30129.06</v>
      </c>
      <c r="AH213">
        <v>29704.43</v>
      </c>
      <c r="AI213">
        <v>29502.75</v>
      </c>
      <c r="AJ213">
        <v>28869.29</v>
      </c>
      <c r="AK213">
        <v>27264.04</v>
      </c>
      <c r="AL213">
        <v>23483.34</v>
      </c>
      <c r="AM213">
        <v>20360.82</v>
      </c>
      <c r="AN213">
        <v>16967.990000000002</v>
      </c>
      <c r="AO213">
        <v>14463.93</v>
      </c>
      <c r="AP213">
        <v>12533.08</v>
      </c>
      <c r="AQ213">
        <v>11712.74</v>
      </c>
      <c r="AR213">
        <v>72.745279999999994</v>
      </c>
      <c r="AS213">
        <v>71.5</v>
      </c>
      <c r="AT213">
        <v>69.113209999999995</v>
      </c>
      <c r="AU213">
        <v>67.603769999999997</v>
      </c>
      <c r="AV213">
        <v>66.339619999999996</v>
      </c>
      <c r="AW213">
        <v>65.528300000000002</v>
      </c>
      <c r="AX213">
        <v>65.471699999999998</v>
      </c>
      <c r="AY213">
        <v>66.471699999999998</v>
      </c>
      <c r="AZ213">
        <v>71.339619999999996</v>
      </c>
      <c r="BA213">
        <v>74.518870000000007</v>
      </c>
      <c r="BB213">
        <v>79.764150000000001</v>
      </c>
      <c r="BC213">
        <v>84.830190000000002</v>
      </c>
      <c r="BD213">
        <v>88.990570000000005</v>
      </c>
      <c r="BE213">
        <v>92.924530000000004</v>
      </c>
      <c r="BF213">
        <v>93.877359999999996</v>
      </c>
      <c r="BG213">
        <v>94.367919999999998</v>
      </c>
      <c r="BH213">
        <v>93.122640000000004</v>
      </c>
      <c r="BI213">
        <v>92.047169999999994</v>
      </c>
      <c r="BJ213">
        <v>89.820750000000004</v>
      </c>
      <c r="BK213">
        <v>85.19811</v>
      </c>
      <c r="BL213">
        <v>79.726420000000005</v>
      </c>
      <c r="BM213">
        <v>76</v>
      </c>
      <c r="BN213">
        <v>75.415090000000006</v>
      </c>
      <c r="BO213">
        <v>73.981129999999993</v>
      </c>
      <c r="BP213">
        <v>-5.683281</v>
      </c>
      <c r="BQ213">
        <v>-52.631480000000003</v>
      </c>
      <c r="BR213">
        <v>-69.912139999999994</v>
      </c>
      <c r="BS213">
        <v>-27.945900000000002</v>
      </c>
      <c r="BT213">
        <v>9.7594989999999999</v>
      </c>
      <c r="BU213">
        <v>205.46449999999999</v>
      </c>
      <c r="BV213">
        <v>156.36340000000001</v>
      </c>
      <c r="BW213">
        <v>116.471</v>
      </c>
      <c r="BX213">
        <v>-215.3546</v>
      </c>
      <c r="BY213">
        <v>-257.83769999999998</v>
      </c>
      <c r="BZ213">
        <v>-117.545</v>
      </c>
      <c r="CA213">
        <v>-86.351820000000004</v>
      </c>
      <c r="CB213">
        <v>78.443529999999996</v>
      </c>
      <c r="CC213">
        <v>2.630188</v>
      </c>
      <c r="CD213">
        <v>-159.3201</v>
      </c>
      <c r="CE213">
        <v>-435.28359999999998</v>
      </c>
      <c r="CF213">
        <v>-316.07389999999998</v>
      </c>
      <c r="CG213">
        <v>258.72280000000001</v>
      </c>
      <c r="CH213">
        <v>1769.0650000000001</v>
      </c>
      <c r="CI213">
        <v>953.42079999999999</v>
      </c>
      <c r="CJ213">
        <v>557.78980000000001</v>
      </c>
      <c r="CK213">
        <v>414.98540000000003</v>
      </c>
      <c r="CL213">
        <v>-13.39345</v>
      </c>
      <c r="CM213">
        <v>-75.398809999999997</v>
      </c>
      <c r="CN213">
        <v>3957.77</v>
      </c>
      <c r="CO213">
        <v>3485.172</v>
      </c>
      <c r="CP213">
        <v>3913.4229999999998</v>
      </c>
      <c r="CQ213">
        <v>5877.6220000000003</v>
      </c>
      <c r="CR213">
        <v>3420.38</v>
      </c>
      <c r="CS213">
        <v>5929.2020000000002</v>
      </c>
      <c r="CT213">
        <v>5997.0060000000003</v>
      </c>
      <c r="CU213">
        <v>3273.636</v>
      </c>
      <c r="CV213">
        <v>8789.357</v>
      </c>
      <c r="CW213">
        <v>9339.1200000000008</v>
      </c>
      <c r="CX213">
        <v>11037.1</v>
      </c>
      <c r="CY213">
        <v>5587.518</v>
      </c>
      <c r="CZ213">
        <v>3366.4859999999999</v>
      </c>
      <c r="DA213">
        <v>5861.777</v>
      </c>
      <c r="DB213">
        <v>11359.74</v>
      </c>
      <c r="DC213">
        <v>15096.19</v>
      </c>
      <c r="DD213">
        <v>16891.54</v>
      </c>
      <c r="DE213">
        <v>20468.16</v>
      </c>
      <c r="DF213">
        <v>23960.9</v>
      </c>
      <c r="DG213">
        <v>19651.43</v>
      </c>
      <c r="DH213">
        <v>10382.1</v>
      </c>
      <c r="DI213">
        <v>7504.78</v>
      </c>
      <c r="DJ213">
        <v>6391.0330000000004</v>
      </c>
      <c r="DK213">
        <v>6882.8680000000004</v>
      </c>
      <c r="DL213">
        <v>18</v>
      </c>
      <c r="DM213">
        <v>19</v>
      </c>
    </row>
    <row r="214" spans="1:117" hidden="1" x14ac:dyDescent="0.25">
      <c r="A214" t="s">
        <v>62</v>
      </c>
      <c r="B214" t="s">
        <v>36</v>
      </c>
      <c r="C214" t="s">
        <v>36</v>
      </c>
      <c r="D214" t="s">
        <v>61</v>
      </c>
      <c r="E214" t="s">
        <v>61</v>
      </c>
      <c r="F214" t="s">
        <v>61</v>
      </c>
      <c r="G214" t="s">
        <v>61</v>
      </c>
      <c r="H214" t="s">
        <v>61</v>
      </c>
      <c r="I214" t="s">
        <v>199</v>
      </c>
      <c r="J214" s="22">
        <v>43692</v>
      </c>
      <c r="K214" s="28">
        <v>0</v>
      </c>
      <c r="L214">
        <v>0</v>
      </c>
      <c r="M214">
        <v>58</v>
      </c>
      <c r="N214">
        <v>58</v>
      </c>
      <c r="O214">
        <v>1</v>
      </c>
      <c r="P214">
        <v>0</v>
      </c>
      <c r="Q214">
        <v>0</v>
      </c>
      <c r="R214">
        <v>0</v>
      </c>
      <c r="S214" s="28">
        <v>0</v>
      </c>
      <c r="T214">
        <v>8383.6479999999992</v>
      </c>
      <c r="U214">
        <v>8217.3150000000005</v>
      </c>
      <c r="V214">
        <v>8161.4639999999999</v>
      </c>
      <c r="W214">
        <v>8038.51</v>
      </c>
      <c r="X214">
        <v>8015.6220000000003</v>
      </c>
      <c r="Y214">
        <v>9571.3160000000007</v>
      </c>
      <c r="Z214">
        <v>11633.32</v>
      </c>
      <c r="AA214">
        <v>12447.37</v>
      </c>
      <c r="AB214">
        <v>15585.1</v>
      </c>
      <c r="AC214">
        <v>18461.169999999998</v>
      </c>
      <c r="AD214">
        <v>20553.64</v>
      </c>
      <c r="AE214">
        <v>21584.91</v>
      </c>
      <c r="AF214">
        <v>22405.51</v>
      </c>
      <c r="AG214">
        <v>22138.29</v>
      </c>
      <c r="AH214">
        <v>22297.1</v>
      </c>
      <c r="AI214">
        <v>22172.26</v>
      </c>
      <c r="AJ214">
        <v>21520.15</v>
      </c>
      <c r="AK214">
        <v>19899.78</v>
      </c>
      <c r="AL214">
        <v>17217.36</v>
      </c>
      <c r="AM214">
        <v>14955.31</v>
      </c>
      <c r="AN214">
        <v>13525.83</v>
      </c>
      <c r="AO214">
        <v>11387.52</v>
      </c>
      <c r="AP214">
        <v>10201.93</v>
      </c>
      <c r="AQ214">
        <v>9379.4809999999998</v>
      </c>
      <c r="AR214">
        <v>70.120689999999996</v>
      </c>
      <c r="AS214">
        <v>69.086209999999994</v>
      </c>
      <c r="AT214">
        <v>67.034480000000002</v>
      </c>
      <c r="AU214">
        <v>65.793099999999995</v>
      </c>
      <c r="AV214">
        <v>64.586209999999994</v>
      </c>
      <c r="AW214">
        <v>63.913789999999999</v>
      </c>
      <c r="AX214">
        <v>63.862070000000003</v>
      </c>
      <c r="AY214">
        <v>64.862070000000003</v>
      </c>
      <c r="AZ214">
        <v>69.586209999999994</v>
      </c>
      <c r="BA214">
        <v>72.827590000000001</v>
      </c>
      <c r="BB214">
        <v>77.982759999999999</v>
      </c>
      <c r="BC214">
        <v>82.431030000000007</v>
      </c>
      <c r="BD214">
        <v>85.810339999999997</v>
      </c>
      <c r="BE214">
        <v>89.327579999999998</v>
      </c>
      <c r="BF214">
        <v>89.896550000000005</v>
      </c>
      <c r="BG214">
        <v>91</v>
      </c>
      <c r="BH214">
        <v>89.275859999999994</v>
      </c>
      <c r="BI214">
        <v>87.362070000000003</v>
      </c>
      <c r="BJ214">
        <v>85.5</v>
      </c>
      <c r="BK214">
        <v>81.155169999999998</v>
      </c>
      <c r="BL214">
        <v>76.258619999999993</v>
      </c>
      <c r="BM214">
        <v>72.896550000000005</v>
      </c>
      <c r="BN214">
        <v>72.431030000000007</v>
      </c>
      <c r="BO214">
        <v>71.068969999999993</v>
      </c>
      <c r="BP214">
        <v>18.10764</v>
      </c>
      <c r="BQ214">
        <v>-22.83173</v>
      </c>
      <c r="BR214">
        <v>-33.662439999999997</v>
      </c>
      <c r="BS214">
        <v>-3.0787770000000001</v>
      </c>
      <c r="BT214">
        <v>42.100360000000002</v>
      </c>
      <c r="BU214">
        <v>106.9423</v>
      </c>
      <c r="BV214">
        <v>72.57441</v>
      </c>
      <c r="BW214">
        <v>113.8847</v>
      </c>
      <c r="BX214">
        <v>-99.29016</v>
      </c>
      <c r="BY214">
        <v>-242.80099999999999</v>
      </c>
      <c r="BZ214">
        <v>-305.47059999999999</v>
      </c>
      <c r="CA214">
        <v>-126.8807</v>
      </c>
      <c r="CB214">
        <v>84.712890000000002</v>
      </c>
      <c r="CC214">
        <v>34.259590000000003</v>
      </c>
      <c r="CD214">
        <v>-100.4331</v>
      </c>
      <c r="CE214">
        <v>-310.2482</v>
      </c>
      <c r="CF214">
        <v>-193.09690000000001</v>
      </c>
      <c r="CG214">
        <v>509.21769999999998</v>
      </c>
      <c r="CH214">
        <v>1287.162</v>
      </c>
      <c r="CI214">
        <v>779.05349999999999</v>
      </c>
      <c r="CJ214">
        <v>431.23950000000002</v>
      </c>
      <c r="CK214">
        <v>302.44569999999999</v>
      </c>
      <c r="CL214">
        <v>-3.6340050000000002</v>
      </c>
      <c r="CM214">
        <v>-7.4313929999999999</v>
      </c>
      <c r="CN214">
        <v>1604.6510000000001</v>
      </c>
      <c r="CO214">
        <v>1788.329</v>
      </c>
      <c r="CP214">
        <v>1170.1500000000001</v>
      </c>
      <c r="CQ214">
        <v>1343.962</v>
      </c>
      <c r="CR214">
        <v>1093.578</v>
      </c>
      <c r="CS214">
        <v>2577.3159999999998</v>
      </c>
      <c r="CT214">
        <v>2545.944</v>
      </c>
      <c r="CU214">
        <v>1398.7270000000001</v>
      </c>
      <c r="CV214">
        <v>5998.3909999999996</v>
      </c>
      <c r="CW214">
        <v>5483.6970000000001</v>
      </c>
      <c r="CX214">
        <v>6598.3580000000002</v>
      </c>
      <c r="CY214">
        <v>2483.2869999999998</v>
      </c>
      <c r="CZ214">
        <v>2140.154</v>
      </c>
      <c r="DA214">
        <v>3155.384</v>
      </c>
      <c r="DB214">
        <v>6302.0510000000004</v>
      </c>
      <c r="DC214">
        <v>8959.0619999999999</v>
      </c>
      <c r="DD214">
        <v>10578.72</v>
      </c>
      <c r="DE214">
        <v>12250.06</v>
      </c>
      <c r="DF214">
        <v>15313.83</v>
      </c>
      <c r="DG214">
        <v>8310.1360000000004</v>
      </c>
      <c r="DH214">
        <v>6219.6369999999997</v>
      </c>
      <c r="DI214">
        <v>4147.2250000000004</v>
      </c>
      <c r="DJ214">
        <v>3074.6010000000001</v>
      </c>
      <c r="DK214">
        <v>2953.0889999999999</v>
      </c>
      <c r="DL214">
        <v>18</v>
      </c>
      <c r="DM214">
        <v>19</v>
      </c>
    </row>
    <row r="215" spans="1:117" hidden="1" x14ac:dyDescent="0.25">
      <c r="A215" t="s">
        <v>62</v>
      </c>
      <c r="B215" t="s">
        <v>37</v>
      </c>
      <c r="C215" t="s">
        <v>61</v>
      </c>
      <c r="D215" t="s">
        <v>61</v>
      </c>
      <c r="E215" t="s">
        <v>37</v>
      </c>
      <c r="F215" t="s">
        <v>61</v>
      </c>
      <c r="G215" t="s">
        <v>61</v>
      </c>
      <c r="H215" t="s">
        <v>61</v>
      </c>
      <c r="I215" t="s">
        <v>199</v>
      </c>
      <c r="J215" s="22">
        <v>43692</v>
      </c>
      <c r="K215" s="28">
        <v>0</v>
      </c>
      <c r="L215">
        <v>0</v>
      </c>
      <c r="M215">
        <v>57</v>
      </c>
      <c r="N215">
        <v>57</v>
      </c>
      <c r="O215">
        <v>1</v>
      </c>
      <c r="P215">
        <v>0</v>
      </c>
      <c r="Q215">
        <v>0</v>
      </c>
      <c r="R215">
        <v>0</v>
      </c>
      <c r="S215" s="28">
        <v>0</v>
      </c>
      <c r="T215">
        <v>9719.7990000000009</v>
      </c>
      <c r="U215">
        <v>9620.7929999999997</v>
      </c>
      <c r="V215">
        <v>9610.7579999999998</v>
      </c>
      <c r="W215">
        <v>9462.1589999999997</v>
      </c>
      <c r="X215">
        <v>9461.777</v>
      </c>
      <c r="Y215">
        <v>11798.11</v>
      </c>
      <c r="Z215">
        <v>14649.61</v>
      </c>
      <c r="AA215">
        <v>15533.14</v>
      </c>
      <c r="AB215">
        <v>19077.330000000002</v>
      </c>
      <c r="AC215">
        <v>22782.3</v>
      </c>
      <c r="AD215">
        <v>25255.47</v>
      </c>
      <c r="AE215">
        <v>26850.81</v>
      </c>
      <c r="AF215">
        <v>27886.3</v>
      </c>
      <c r="AG215">
        <v>27604.99</v>
      </c>
      <c r="AH215">
        <v>27243.439999999999</v>
      </c>
      <c r="AI215">
        <v>27138.05</v>
      </c>
      <c r="AJ215">
        <v>26597.69</v>
      </c>
      <c r="AK215">
        <v>25111.34</v>
      </c>
      <c r="AL215">
        <v>21016.49</v>
      </c>
      <c r="AM215">
        <v>17936.650000000001</v>
      </c>
      <c r="AN215">
        <v>14937.06</v>
      </c>
      <c r="AO215">
        <v>12981.43</v>
      </c>
      <c r="AP215">
        <v>11337.67</v>
      </c>
      <c r="AQ215">
        <v>10553.17</v>
      </c>
      <c r="AR215">
        <v>75.201750000000004</v>
      </c>
      <c r="AS215">
        <v>73.771929999999998</v>
      </c>
      <c r="AT215">
        <v>71.035089999999997</v>
      </c>
      <c r="AU215">
        <v>69.245609999999999</v>
      </c>
      <c r="AV215">
        <v>67.885959999999997</v>
      </c>
      <c r="AW215">
        <v>66.947370000000006</v>
      </c>
      <c r="AX215">
        <v>66.903509999999997</v>
      </c>
      <c r="AY215">
        <v>67.903509999999997</v>
      </c>
      <c r="AZ215">
        <v>72.885959999999997</v>
      </c>
      <c r="BA215">
        <v>75.982460000000003</v>
      </c>
      <c r="BB215">
        <v>81.482460000000003</v>
      </c>
      <c r="BC215">
        <v>87.140349999999998</v>
      </c>
      <c r="BD215">
        <v>91.956140000000005</v>
      </c>
      <c r="BE215">
        <v>96.271929999999998</v>
      </c>
      <c r="BF215">
        <v>97.447370000000006</v>
      </c>
      <c r="BG215">
        <v>97.333330000000004</v>
      </c>
      <c r="BH215">
        <v>96.552629999999994</v>
      </c>
      <c r="BI215">
        <v>96.228070000000002</v>
      </c>
      <c r="BJ215">
        <v>93.728070000000002</v>
      </c>
      <c r="BK215">
        <v>88.850880000000004</v>
      </c>
      <c r="BL215">
        <v>82.921049999999994</v>
      </c>
      <c r="BM215">
        <v>78.921049999999994</v>
      </c>
      <c r="BN215">
        <v>78.157889999999995</v>
      </c>
      <c r="BO215">
        <v>76.666669999999996</v>
      </c>
      <c r="BP215">
        <v>-34.496029999999998</v>
      </c>
      <c r="BQ215">
        <v>-69.540790000000001</v>
      </c>
      <c r="BR215">
        <v>-58.412430000000001</v>
      </c>
      <c r="BS215">
        <v>-25.242000000000001</v>
      </c>
      <c r="BT215">
        <v>19.329450000000001</v>
      </c>
      <c r="BU215">
        <v>230.10749999999999</v>
      </c>
      <c r="BV215">
        <v>190.584</v>
      </c>
      <c r="BW215">
        <v>80.659469999999999</v>
      </c>
      <c r="BX215">
        <v>-222.24350000000001</v>
      </c>
      <c r="BY215">
        <v>-287.52730000000003</v>
      </c>
      <c r="BZ215">
        <v>-22.59094</v>
      </c>
      <c r="CA215">
        <v>-33.86103</v>
      </c>
      <c r="CB215">
        <v>34.560859999999998</v>
      </c>
      <c r="CC215">
        <v>-13.934670000000001</v>
      </c>
      <c r="CD215">
        <v>-118.32510000000001</v>
      </c>
      <c r="CE215">
        <v>-474.24560000000002</v>
      </c>
      <c r="CF215">
        <v>-319.38470000000001</v>
      </c>
      <c r="CG215">
        <v>74.930689999999998</v>
      </c>
      <c r="CH215">
        <v>1870.8309999999999</v>
      </c>
      <c r="CI215">
        <v>941.82749999999999</v>
      </c>
      <c r="CJ215">
        <v>666.6748</v>
      </c>
      <c r="CK215">
        <v>481.63630000000001</v>
      </c>
      <c r="CL215">
        <v>33.891129999999997</v>
      </c>
      <c r="CM215">
        <v>-38.261989999999997</v>
      </c>
      <c r="CN215">
        <v>3822.8009999999999</v>
      </c>
      <c r="CO215">
        <v>3377.8879999999999</v>
      </c>
      <c r="CP215">
        <v>3898.46</v>
      </c>
      <c r="CQ215">
        <v>5821.3739999999998</v>
      </c>
      <c r="CR215">
        <v>3344.96</v>
      </c>
      <c r="CS215">
        <v>5784.6360000000004</v>
      </c>
      <c r="CT215">
        <v>5716.5060000000003</v>
      </c>
      <c r="CU215">
        <v>3025.2370000000001</v>
      </c>
      <c r="CV215">
        <v>8359.3250000000007</v>
      </c>
      <c r="CW215">
        <v>8894.2749999999996</v>
      </c>
      <c r="CX215">
        <v>10251.68</v>
      </c>
      <c r="CY215">
        <v>5194.3389999999999</v>
      </c>
      <c r="CZ215">
        <v>3245.6660000000002</v>
      </c>
      <c r="DA215">
        <v>5478.99</v>
      </c>
      <c r="DB215">
        <v>11130.19</v>
      </c>
      <c r="DC215">
        <v>14274.49</v>
      </c>
      <c r="DD215">
        <v>16326.63</v>
      </c>
      <c r="DE215">
        <v>19966.82</v>
      </c>
      <c r="DF215">
        <v>23328.95</v>
      </c>
      <c r="DG215">
        <v>18368.59</v>
      </c>
      <c r="DH215">
        <v>9240.7690000000002</v>
      </c>
      <c r="DI215">
        <v>6728.21</v>
      </c>
      <c r="DJ215">
        <v>6200.1080000000002</v>
      </c>
      <c r="DK215">
        <v>6695.3940000000002</v>
      </c>
      <c r="DL215">
        <v>18</v>
      </c>
      <c r="DM215">
        <v>19</v>
      </c>
    </row>
    <row r="216" spans="1:117" hidden="1" x14ac:dyDescent="0.25">
      <c r="A216" t="s">
        <v>62</v>
      </c>
      <c r="B216" t="s">
        <v>61</v>
      </c>
      <c r="C216" t="s">
        <v>61</v>
      </c>
      <c r="D216" t="s">
        <v>61</v>
      </c>
      <c r="E216" t="s">
        <v>61</v>
      </c>
      <c r="F216" t="s">
        <v>61</v>
      </c>
      <c r="G216" t="s">
        <v>61</v>
      </c>
      <c r="H216" t="s">
        <v>61</v>
      </c>
      <c r="I216" t="s">
        <v>199</v>
      </c>
      <c r="J216" s="22">
        <v>43692</v>
      </c>
      <c r="K216" s="28">
        <v>0</v>
      </c>
      <c r="L216">
        <v>0</v>
      </c>
      <c r="M216">
        <v>82</v>
      </c>
      <c r="N216">
        <v>82</v>
      </c>
      <c r="O216">
        <v>1</v>
      </c>
      <c r="P216">
        <v>0</v>
      </c>
      <c r="Q216">
        <v>0</v>
      </c>
      <c r="R216">
        <v>0</v>
      </c>
      <c r="S216" s="28">
        <v>0</v>
      </c>
      <c r="T216">
        <v>11648.85</v>
      </c>
      <c r="U216">
        <v>11505.99</v>
      </c>
      <c r="V216">
        <v>11517</v>
      </c>
      <c r="W216">
        <v>11354.7</v>
      </c>
      <c r="X216">
        <v>11474.25</v>
      </c>
      <c r="Y216">
        <v>14068.19</v>
      </c>
      <c r="Z216">
        <v>17463.27</v>
      </c>
      <c r="AA216">
        <v>18504.87</v>
      </c>
      <c r="AB216">
        <v>23150.52</v>
      </c>
      <c r="AC216">
        <v>27533.84</v>
      </c>
      <c r="AD216">
        <v>30876.48</v>
      </c>
      <c r="AE216">
        <v>32664.74</v>
      </c>
      <c r="AF216">
        <v>33773.480000000003</v>
      </c>
      <c r="AG216">
        <v>33535.379999999997</v>
      </c>
      <c r="AH216">
        <v>33116.99</v>
      </c>
      <c r="AI216">
        <v>32900.99</v>
      </c>
      <c r="AJ216">
        <v>32173.32</v>
      </c>
      <c r="AK216">
        <v>30175.56</v>
      </c>
      <c r="AL216">
        <v>25832.31</v>
      </c>
      <c r="AM216">
        <v>22083.66</v>
      </c>
      <c r="AN216">
        <v>18674.73</v>
      </c>
      <c r="AO216">
        <v>16069.65</v>
      </c>
      <c r="AP216">
        <v>13882.38</v>
      </c>
      <c r="AQ216">
        <v>12947.55</v>
      </c>
      <c r="AR216">
        <v>71.987799999999993</v>
      </c>
      <c r="AS216">
        <v>70.817070000000001</v>
      </c>
      <c r="AT216">
        <v>68.487799999999993</v>
      </c>
      <c r="AU216">
        <v>67.024389999999997</v>
      </c>
      <c r="AV216">
        <v>65.731710000000007</v>
      </c>
      <c r="AW216">
        <v>64.963409999999996</v>
      </c>
      <c r="AX216">
        <v>64.926829999999995</v>
      </c>
      <c r="AY216">
        <v>65.926829999999995</v>
      </c>
      <c r="AZ216">
        <v>70.731710000000007</v>
      </c>
      <c r="BA216">
        <v>73.902439999999999</v>
      </c>
      <c r="BB216">
        <v>79.304879999999997</v>
      </c>
      <c r="BC216">
        <v>84.207319999999996</v>
      </c>
      <c r="BD216">
        <v>88.060980000000001</v>
      </c>
      <c r="BE216">
        <v>91.865849999999995</v>
      </c>
      <c r="BF216">
        <v>92.560980000000001</v>
      </c>
      <c r="BG216">
        <v>93.195120000000003</v>
      </c>
      <c r="BH216">
        <v>91.829269999999994</v>
      </c>
      <c r="BI216">
        <v>90.475610000000003</v>
      </c>
      <c r="BJ216">
        <v>88.426829999999995</v>
      </c>
      <c r="BK216">
        <v>83.890249999999995</v>
      </c>
      <c r="BL216">
        <v>78.670730000000006</v>
      </c>
      <c r="BM216">
        <v>75.121949999999998</v>
      </c>
      <c r="BN216">
        <v>74.5</v>
      </c>
      <c r="BO216">
        <v>73.097560000000001</v>
      </c>
      <c r="BP216">
        <v>-7.9216540000000002</v>
      </c>
      <c r="BQ216">
        <v>-55.614939999999997</v>
      </c>
      <c r="BR216">
        <v>-65.427580000000006</v>
      </c>
      <c r="BS216">
        <v>-21.41086</v>
      </c>
      <c r="BT216">
        <v>30.516639999999999</v>
      </c>
      <c r="BU216">
        <v>215.3254</v>
      </c>
      <c r="BV216">
        <v>149.09219999999999</v>
      </c>
      <c r="BW216">
        <v>133.7773</v>
      </c>
      <c r="BX216">
        <v>-234.27099999999999</v>
      </c>
      <c r="BY216">
        <v>-279.53489999999999</v>
      </c>
      <c r="BZ216">
        <v>-171.89500000000001</v>
      </c>
      <c r="CA216">
        <v>-97.433599999999998</v>
      </c>
      <c r="CB216">
        <v>91.259029999999996</v>
      </c>
      <c r="CC216">
        <v>0.28988649999999999</v>
      </c>
      <c r="CD216">
        <v>-170.76990000000001</v>
      </c>
      <c r="CE216">
        <v>-501.65159999999997</v>
      </c>
      <c r="CF216">
        <v>-379.60700000000003</v>
      </c>
      <c r="CG216">
        <v>267.33049999999997</v>
      </c>
      <c r="CH216">
        <v>1933.72</v>
      </c>
      <c r="CI216">
        <v>1049.0229999999999</v>
      </c>
      <c r="CJ216">
        <v>634.39430000000004</v>
      </c>
      <c r="CK216">
        <v>433.88869999999997</v>
      </c>
      <c r="CL216">
        <v>-17.321819999999999</v>
      </c>
      <c r="CM216">
        <v>-82.16901</v>
      </c>
      <c r="CN216">
        <v>4059.05</v>
      </c>
      <c r="CO216">
        <v>3587.4969999999998</v>
      </c>
      <c r="CP216">
        <v>4069.395</v>
      </c>
      <c r="CQ216">
        <v>6016.2340000000004</v>
      </c>
      <c r="CR216">
        <v>3495.5410000000002</v>
      </c>
      <c r="CS216">
        <v>6140.48</v>
      </c>
      <c r="CT216">
        <v>6203.183</v>
      </c>
      <c r="CU216">
        <v>3416.674</v>
      </c>
      <c r="CV216">
        <v>9420.5159999999996</v>
      </c>
      <c r="CW216">
        <v>9802.6119999999992</v>
      </c>
      <c r="CX216">
        <v>11612.65</v>
      </c>
      <c r="CY216">
        <v>5818.53</v>
      </c>
      <c r="CZ216">
        <v>3481.4349999999999</v>
      </c>
      <c r="DA216">
        <v>6104.3959999999997</v>
      </c>
      <c r="DB216">
        <v>11831.13</v>
      </c>
      <c r="DC216">
        <v>15775.02</v>
      </c>
      <c r="DD216">
        <v>17607.46</v>
      </c>
      <c r="DE216">
        <v>21181.74</v>
      </c>
      <c r="DF216">
        <v>24550.01</v>
      </c>
      <c r="DG216">
        <v>20000.34</v>
      </c>
      <c r="DH216">
        <v>10627.25</v>
      </c>
      <c r="DI216">
        <v>7727.4359999999997</v>
      </c>
      <c r="DJ216">
        <v>6615.1</v>
      </c>
      <c r="DK216">
        <v>7087.6850000000004</v>
      </c>
      <c r="DL216">
        <v>18</v>
      </c>
      <c r="DM216">
        <v>19</v>
      </c>
    </row>
    <row r="217" spans="1:117" hidden="1" x14ac:dyDescent="0.25">
      <c r="A217" t="s">
        <v>62</v>
      </c>
      <c r="B217" t="s">
        <v>202</v>
      </c>
      <c r="C217" t="s">
        <v>61</v>
      </c>
      <c r="D217" t="s">
        <v>61</v>
      </c>
      <c r="E217" t="s">
        <v>61</v>
      </c>
      <c r="F217" t="s">
        <v>97</v>
      </c>
      <c r="G217" t="s">
        <v>61</v>
      </c>
      <c r="H217" t="s">
        <v>61</v>
      </c>
      <c r="I217" t="s">
        <v>199</v>
      </c>
      <c r="J217" s="22">
        <v>43692</v>
      </c>
      <c r="K217" s="28">
        <v>0</v>
      </c>
      <c r="L217">
        <v>0</v>
      </c>
      <c r="M217">
        <v>77</v>
      </c>
      <c r="N217">
        <v>77</v>
      </c>
      <c r="O217">
        <v>1</v>
      </c>
      <c r="P217">
        <v>0</v>
      </c>
      <c r="Q217">
        <v>0</v>
      </c>
      <c r="R217">
        <v>0</v>
      </c>
      <c r="S217" s="28">
        <v>0</v>
      </c>
      <c r="T217">
        <v>10916.8</v>
      </c>
      <c r="U217">
        <v>10807.47</v>
      </c>
      <c r="V217">
        <v>10809.73</v>
      </c>
      <c r="W217">
        <v>10648.71</v>
      </c>
      <c r="X217">
        <v>10676.12</v>
      </c>
      <c r="Y217">
        <v>13268.25</v>
      </c>
      <c r="Z217">
        <v>16527.98</v>
      </c>
      <c r="AA217">
        <v>17590.34</v>
      </c>
      <c r="AB217">
        <v>22047.09</v>
      </c>
      <c r="AC217">
        <v>26376.959999999999</v>
      </c>
      <c r="AD217">
        <v>29622.55</v>
      </c>
      <c r="AE217">
        <v>31370.27</v>
      </c>
      <c r="AF217">
        <v>32427.47</v>
      </c>
      <c r="AG217">
        <v>32168.36</v>
      </c>
      <c r="AH217">
        <v>31695.87</v>
      </c>
      <c r="AI217">
        <v>31514.27</v>
      </c>
      <c r="AJ217">
        <v>30779.55</v>
      </c>
      <c r="AK217">
        <v>29021.3</v>
      </c>
      <c r="AL217">
        <v>24438.59</v>
      </c>
      <c r="AM217">
        <v>20736.939999999999</v>
      </c>
      <c r="AN217">
        <v>17363.09</v>
      </c>
      <c r="AO217">
        <v>14852.71</v>
      </c>
      <c r="AP217">
        <v>12692.87</v>
      </c>
      <c r="AQ217">
        <v>11789.63</v>
      </c>
      <c r="AR217">
        <v>72.928569999999993</v>
      </c>
      <c r="AS217">
        <v>71.681820000000002</v>
      </c>
      <c r="AT217">
        <v>69.233770000000007</v>
      </c>
      <c r="AU217">
        <v>67.675319999999999</v>
      </c>
      <c r="AV217">
        <v>66.363640000000004</v>
      </c>
      <c r="AW217">
        <v>65.545450000000002</v>
      </c>
      <c r="AX217">
        <v>65.506489999999999</v>
      </c>
      <c r="AY217">
        <v>66.506489999999999</v>
      </c>
      <c r="AZ217">
        <v>71.363640000000004</v>
      </c>
      <c r="BA217">
        <v>74.512990000000002</v>
      </c>
      <c r="BB217">
        <v>79.941559999999996</v>
      </c>
      <c r="BC217">
        <v>85.064940000000007</v>
      </c>
      <c r="BD217">
        <v>89.201300000000003</v>
      </c>
      <c r="BE217">
        <v>93.155839999999998</v>
      </c>
      <c r="BF217">
        <v>93.993510000000001</v>
      </c>
      <c r="BG217">
        <v>94.409090000000006</v>
      </c>
      <c r="BH217">
        <v>93.214290000000005</v>
      </c>
      <c r="BI217">
        <v>92.16234</v>
      </c>
      <c r="BJ217">
        <v>89.980519999999999</v>
      </c>
      <c r="BK217">
        <v>85.344160000000002</v>
      </c>
      <c r="BL217">
        <v>79.915580000000006</v>
      </c>
      <c r="BM217">
        <v>76.233770000000007</v>
      </c>
      <c r="BN217">
        <v>75.571430000000007</v>
      </c>
      <c r="BO217">
        <v>74.142859999999999</v>
      </c>
      <c r="BP217">
        <v>-32.923990000000003</v>
      </c>
      <c r="BQ217">
        <v>-65.560929999999999</v>
      </c>
      <c r="BR217">
        <v>-51.858519999999999</v>
      </c>
      <c r="BS217">
        <v>-18.804120000000001</v>
      </c>
      <c r="BT217">
        <v>32.468429999999998</v>
      </c>
      <c r="BU217">
        <v>212.9991</v>
      </c>
      <c r="BV217">
        <v>177.34309999999999</v>
      </c>
      <c r="BW217">
        <v>135.0326</v>
      </c>
      <c r="BX217">
        <v>-249.86969999999999</v>
      </c>
      <c r="BY217">
        <v>-290.45409999999998</v>
      </c>
      <c r="BZ217">
        <v>-160.1259</v>
      </c>
      <c r="CA217">
        <v>-121.08799999999999</v>
      </c>
      <c r="CB217">
        <v>93.884929999999997</v>
      </c>
      <c r="CC217">
        <v>19.060359999999999</v>
      </c>
      <c r="CD217">
        <v>-89.136780000000002</v>
      </c>
      <c r="CE217">
        <v>-459.42989999999998</v>
      </c>
      <c r="CF217">
        <v>-348.36309999999997</v>
      </c>
      <c r="CG217">
        <v>70.717439999999996</v>
      </c>
      <c r="CH217">
        <v>1965.876</v>
      </c>
      <c r="CI217">
        <v>1067.549</v>
      </c>
      <c r="CJ217">
        <v>641.96669999999995</v>
      </c>
      <c r="CK217">
        <v>449.45409999999998</v>
      </c>
      <c r="CL217">
        <v>44.395229999999998</v>
      </c>
      <c r="CM217">
        <v>-19.214020000000001</v>
      </c>
      <c r="CN217">
        <v>3992.2930000000001</v>
      </c>
      <c r="CO217">
        <v>3538.8879999999999</v>
      </c>
      <c r="CP217">
        <v>4025.556</v>
      </c>
      <c r="CQ217">
        <v>5967.1220000000003</v>
      </c>
      <c r="CR217">
        <v>3449.9180000000001</v>
      </c>
      <c r="CS217">
        <v>6102.9759999999997</v>
      </c>
      <c r="CT217">
        <v>6145.5309999999999</v>
      </c>
      <c r="CU217">
        <v>3382.444</v>
      </c>
      <c r="CV217">
        <v>9385.393</v>
      </c>
      <c r="CW217">
        <v>9728.3790000000008</v>
      </c>
      <c r="CX217">
        <v>11523.2</v>
      </c>
      <c r="CY217">
        <v>5787.8860000000004</v>
      </c>
      <c r="CZ217">
        <v>3461.4949999999999</v>
      </c>
      <c r="DA217">
        <v>6071.6319999999996</v>
      </c>
      <c r="DB217">
        <v>11751.67</v>
      </c>
      <c r="DC217">
        <v>15595.18</v>
      </c>
      <c r="DD217">
        <v>17446.04</v>
      </c>
      <c r="DE217">
        <v>21070.240000000002</v>
      </c>
      <c r="DF217">
        <v>24461.4</v>
      </c>
      <c r="DG217">
        <v>19931.53</v>
      </c>
      <c r="DH217">
        <v>10541.43</v>
      </c>
      <c r="DI217">
        <v>7648.5</v>
      </c>
      <c r="DJ217">
        <v>6538.7650000000003</v>
      </c>
      <c r="DK217">
        <v>6948.1220000000003</v>
      </c>
      <c r="DL217">
        <v>18</v>
      </c>
      <c r="DM217">
        <v>19</v>
      </c>
    </row>
    <row r="218" spans="1:117" hidden="1" x14ac:dyDescent="0.25">
      <c r="A218" t="s">
        <v>62</v>
      </c>
      <c r="B218" t="s">
        <v>36</v>
      </c>
      <c r="C218" t="s">
        <v>36</v>
      </c>
      <c r="D218" t="s">
        <v>61</v>
      </c>
      <c r="E218" t="s">
        <v>61</v>
      </c>
      <c r="F218" t="s">
        <v>61</v>
      </c>
      <c r="G218" t="s">
        <v>61</v>
      </c>
      <c r="H218" t="s">
        <v>61</v>
      </c>
      <c r="I218" t="s">
        <v>183</v>
      </c>
      <c r="J218" s="22">
        <v>43692</v>
      </c>
      <c r="K218" s="28">
        <v>19</v>
      </c>
      <c r="L218">
        <v>19</v>
      </c>
      <c r="M218">
        <v>36</v>
      </c>
      <c r="N218">
        <v>36</v>
      </c>
      <c r="O218">
        <v>0</v>
      </c>
      <c r="P218">
        <v>0</v>
      </c>
      <c r="Q218">
        <v>0</v>
      </c>
      <c r="R218">
        <v>1</v>
      </c>
      <c r="S218" s="28">
        <v>1</v>
      </c>
      <c r="AR218">
        <v>76.5</v>
      </c>
      <c r="AS218">
        <v>75</v>
      </c>
      <c r="AT218">
        <v>72</v>
      </c>
      <c r="AU218">
        <v>70</v>
      </c>
      <c r="AV218">
        <v>68.5</v>
      </c>
      <c r="AW218">
        <v>67.5</v>
      </c>
      <c r="AX218">
        <v>67.5</v>
      </c>
      <c r="AY218">
        <v>68.5</v>
      </c>
      <c r="AZ218">
        <v>73.5</v>
      </c>
      <c r="BA218">
        <v>76.5</v>
      </c>
      <c r="BB218">
        <v>82.5</v>
      </c>
      <c r="BC218">
        <v>88.5</v>
      </c>
      <c r="BD218">
        <v>93.5</v>
      </c>
      <c r="BE218">
        <v>98</v>
      </c>
      <c r="BF218">
        <v>99</v>
      </c>
      <c r="BG218">
        <v>98.5</v>
      </c>
      <c r="BH218">
        <v>98</v>
      </c>
      <c r="BI218">
        <v>98</v>
      </c>
      <c r="BJ218">
        <v>95.5</v>
      </c>
      <c r="BK218">
        <v>90.5</v>
      </c>
      <c r="BL218">
        <v>84.5</v>
      </c>
      <c r="BM218">
        <v>80.5</v>
      </c>
      <c r="BN218">
        <v>79.5</v>
      </c>
      <c r="BO218">
        <v>78</v>
      </c>
      <c r="DL218">
        <v>19</v>
      </c>
      <c r="DM218">
        <v>19</v>
      </c>
    </row>
    <row r="219" spans="1:117" hidden="1" x14ac:dyDescent="0.25">
      <c r="A219" t="s">
        <v>62</v>
      </c>
      <c r="B219" t="s">
        <v>202</v>
      </c>
      <c r="C219" t="s">
        <v>61</v>
      </c>
      <c r="D219" t="s">
        <v>61</v>
      </c>
      <c r="E219" t="s">
        <v>61</v>
      </c>
      <c r="F219" t="s">
        <v>97</v>
      </c>
      <c r="G219" t="s">
        <v>61</v>
      </c>
      <c r="H219" t="s">
        <v>61</v>
      </c>
      <c r="I219" t="s">
        <v>183</v>
      </c>
      <c r="J219" s="22">
        <v>43692</v>
      </c>
      <c r="K219" s="28">
        <v>19</v>
      </c>
      <c r="L219">
        <v>19</v>
      </c>
      <c r="M219">
        <v>60</v>
      </c>
      <c r="N219">
        <v>60</v>
      </c>
      <c r="O219">
        <v>0</v>
      </c>
      <c r="P219">
        <v>0</v>
      </c>
      <c r="Q219">
        <v>0</v>
      </c>
      <c r="R219">
        <v>1</v>
      </c>
      <c r="S219" s="28">
        <v>1</v>
      </c>
      <c r="AR219">
        <v>76.5</v>
      </c>
      <c r="AS219">
        <v>75</v>
      </c>
      <c r="AT219">
        <v>72</v>
      </c>
      <c r="AU219">
        <v>70</v>
      </c>
      <c r="AV219">
        <v>68.5</v>
      </c>
      <c r="AW219">
        <v>67.5</v>
      </c>
      <c r="AX219">
        <v>67.5</v>
      </c>
      <c r="AY219">
        <v>68.5</v>
      </c>
      <c r="AZ219">
        <v>73.5</v>
      </c>
      <c r="BA219">
        <v>76.5</v>
      </c>
      <c r="BB219">
        <v>82.5</v>
      </c>
      <c r="BC219">
        <v>88.5</v>
      </c>
      <c r="BD219">
        <v>93.5</v>
      </c>
      <c r="BE219">
        <v>98</v>
      </c>
      <c r="BF219">
        <v>99</v>
      </c>
      <c r="BG219">
        <v>98.5</v>
      </c>
      <c r="BH219">
        <v>98</v>
      </c>
      <c r="BI219">
        <v>98</v>
      </c>
      <c r="BJ219">
        <v>95.5</v>
      </c>
      <c r="BK219">
        <v>90.5</v>
      </c>
      <c r="BL219">
        <v>84.5</v>
      </c>
      <c r="BM219">
        <v>80.5</v>
      </c>
      <c r="BN219">
        <v>79.5</v>
      </c>
      <c r="BO219">
        <v>78</v>
      </c>
      <c r="DL219">
        <v>19</v>
      </c>
      <c r="DM219">
        <v>19</v>
      </c>
    </row>
    <row r="220" spans="1:117" hidden="1" x14ac:dyDescent="0.25">
      <c r="A220" t="s">
        <v>62</v>
      </c>
      <c r="B220" t="s">
        <v>203</v>
      </c>
      <c r="C220" t="s">
        <v>61</v>
      </c>
      <c r="D220" t="s">
        <v>61</v>
      </c>
      <c r="E220" t="s">
        <v>61</v>
      </c>
      <c r="F220" t="s">
        <v>98</v>
      </c>
      <c r="G220" t="s">
        <v>61</v>
      </c>
      <c r="H220" t="s">
        <v>61</v>
      </c>
      <c r="I220" t="s">
        <v>183</v>
      </c>
      <c r="J220" s="22">
        <v>43692</v>
      </c>
      <c r="K220" s="28">
        <v>18</v>
      </c>
      <c r="L220">
        <v>18</v>
      </c>
      <c r="M220">
        <v>5</v>
      </c>
      <c r="N220">
        <v>5</v>
      </c>
      <c r="O220">
        <v>0</v>
      </c>
      <c r="P220">
        <v>0</v>
      </c>
      <c r="Q220">
        <v>1</v>
      </c>
      <c r="R220">
        <v>1</v>
      </c>
      <c r="S220" s="28">
        <v>1</v>
      </c>
      <c r="AR220">
        <v>57.5</v>
      </c>
      <c r="AS220">
        <v>57.5</v>
      </c>
      <c r="AT220">
        <v>57</v>
      </c>
      <c r="AU220">
        <v>57</v>
      </c>
      <c r="AV220">
        <v>56</v>
      </c>
      <c r="AW220">
        <v>56</v>
      </c>
      <c r="AX220">
        <v>56</v>
      </c>
      <c r="AY220">
        <v>57</v>
      </c>
      <c r="AZ220">
        <v>61</v>
      </c>
      <c r="BA220">
        <v>64.5</v>
      </c>
      <c r="BB220">
        <v>69.5</v>
      </c>
      <c r="BC220">
        <v>71</v>
      </c>
      <c r="BD220">
        <v>70.5</v>
      </c>
      <c r="BE220">
        <v>72</v>
      </c>
      <c r="BF220">
        <v>70.5</v>
      </c>
      <c r="BG220">
        <v>74.5</v>
      </c>
      <c r="BH220">
        <v>70.5</v>
      </c>
      <c r="BI220">
        <v>64.5</v>
      </c>
      <c r="BJ220">
        <v>64.5</v>
      </c>
      <c r="BK220">
        <v>61.5</v>
      </c>
      <c r="BL220">
        <v>59.5</v>
      </c>
      <c r="BM220">
        <v>58</v>
      </c>
      <c r="BN220">
        <v>58</v>
      </c>
      <c r="BO220">
        <v>57</v>
      </c>
      <c r="DL220">
        <v>18</v>
      </c>
      <c r="DM220">
        <v>18</v>
      </c>
    </row>
    <row r="221" spans="1:117" hidden="1" x14ac:dyDescent="0.25">
      <c r="A221" t="s">
        <v>62</v>
      </c>
      <c r="B221" t="s">
        <v>101</v>
      </c>
      <c r="C221" t="s">
        <v>61</v>
      </c>
      <c r="D221" t="s">
        <v>61</v>
      </c>
      <c r="E221" t="s">
        <v>61</v>
      </c>
      <c r="F221" t="s">
        <v>61</v>
      </c>
      <c r="G221" t="s">
        <v>61</v>
      </c>
      <c r="H221" t="s">
        <v>101</v>
      </c>
      <c r="I221" t="s">
        <v>183</v>
      </c>
      <c r="J221" s="22">
        <v>43692</v>
      </c>
      <c r="K221" s="28">
        <v>18</v>
      </c>
      <c r="L221">
        <v>18</v>
      </c>
      <c r="M221">
        <v>9</v>
      </c>
      <c r="N221">
        <v>9</v>
      </c>
      <c r="O221">
        <v>0</v>
      </c>
      <c r="P221">
        <v>0</v>
      </c>
      <c r="Q221">
        <v>1</v>
      </c>
      <c r="R221">
        <v>1</v>
      </c>
      <c r="S221" s="28">
        <v>1</v>
      </c>
      <c r="AR221">
        <v>57.5</v>
      </c>
      <c r="AS221">
        <v>57.5</v>
      </c>
      <c r="AT221">
        <v>57</v>
      </c>
      <c r="AU221">
        <v>57</v>
      </c>
      <c r="AV221">
        <v>56</v>
      </c>
      <c r="AW221">
        <v>56</v>
      </c>
      <c r="AX221">
        <v>56</v>
      </c>
      <c r="AY221">
        <v>57</v>
      </c>
      <c r="AZ221">
        <v>61</v>
      </c>
      <c r="BA221">
        <v>64.5</v>
      </c>
      <c r="BB221">
        <v>69.5</v>
      </c>
      <c r="BC221">
        <v>71</v>
      </c>
      <c r="BD221">
        <v>70.5</v>
      </c>
      <c r="BE221">
        <v>72</v>
      </c>
      <c r="BF221">
        <v>70.5</v>
      </c>
      <c r="BG221">
        <v>74.5</v>
      </c>
      <c r="BH221">
        <v>70.5</v>
      </c>
      <c r="BI221">
        <v>64.5</v>
      </c>
      <c r="BJ221">
        <v>64.5</v>
      </c>
      <c r="BK221">
        <v>61.5</v>
      </c>
      <c r="BL221">
        <v>59.5</v>
      </c>
      <c r="BM221">
        <v>58</v>
      </c>
      <c r="BN221">
        <v>58</v>
      </c>
      <c r="BO221">
        <v>57</v>
      </c>
      <c r="DL221">
        <v>18</v>
      </c>
      <c r="DM221">
        <v>18</v>
      </c>
    </row>
    <row r="222" spans="1:117" hidden="1" x14ac:dyDescent="0.25">
      <c r="A222" t="s">
        <v>62</v>
      </c>
      <c r="B222" t="s">
        <v>38</v>
      </c>
      <c r="C222" t="s">
        <v>61</v>
      </c>
      <c r="D222" t="s">
        <v>61</v>
      </c>
      <c r="E222" t="s">
        <v>38</v>
      </c>
      <c r="F222" t="s">
        <v>61</v>
      </c>
      <c r="G222" t="s">
        <v>61</v>
      </c>
      <c r="H222" t="s">
        <v>61</v>
      </c>
      <c r="I222" t="s">
        <v>183</v>
      </c>
      <c r="J222" s="22">
        <v>43692</v>
      </c>
      <c r="K222" s="28">
        <v>19</v>
      </c>
      <c r="L222">
        <v>19</v>
      </c>
      <c r="M222">
        <v>2</v>
      </c>
      <c r="N222">
        <v>2</v>
      </c>
      <c r="O222">
        <v>0</v>
      </c>
      <c r="P222">
        <v>0</v>
      </c>
      <c r="Q222">
        <v>1</v>
      </c>
      <c r="R222">
        <v>1</v>
      </c>
      <c r="S222" s="28">
        <v>1</v>
      </c>
      <c r="AR222">
        <v>76.5</v>
      </c>
      <c r="AS222">
        <v>75</v>
      </c>
      <c r="AT222">
        <v>72</v>
      </c>
      <c r="AU222">
        <v>70</v>
      </c>
      <c r="AV222">
        <v>68.5</v>
      </c>
      <c r="AW222">
        <v>67.5</v>
      </c>
      <c r="AX222">
        <v>67.5</v>
      </c>
      <c r="AY222">
        <v>68.5</v>
      </c>
      <c r="AZ222">
        <v>73.5</v>
      </c>
      <c r="BA222">
        <v>76.5</v>
      </c>
      <c r="BB222">
        <v>82.5</v>
      </c>
      <c r="BC222">
        <v>88.5</v>
      </c>
      <c r="BD222">
        <v>93.5</v>
      </c>
      <c r="BE222">
        <v>98</v>
      </c>
      <c r="BF222">
        <v>99</v>
      </c>
      <c r="BG222">
        <v>98.5</v>
      </c>
      <c r="BH222">
        <v>98</v>
      </c>
      <c r="BI222">
        <v>98</v>
      </c>
      <c r="BJ222">
        <v>95.5</v>
      </c>
      <c r="BK222">
        <v>90.5</v>
      </c>
      <c r="BL222">
        <v>84.5</v>
      </c>
      <c r="BM222">
        <v>80.5</v>
      </c>
      <c r="BN222">
        <v>79.5</v>
      </c>
      <c r="BO222">
        <v>78</v>
      </c>
      <c r="DL222">
        <v>19</v>
      </c>
      <c r="DM222">
        <v>19</v>
      </c>
    </row>
    <row r="223" spans="1:117" hidden="1" x14ac:dyDescent="0.25">
      <c r="A223" t="s">
        <v>62</v>
      </c>
      <c r="B223" t="s">
        <v>42</v>
      </c>
      <c r="C223" t="s">
        <v>61</v>
      </c>
      <c r="D223" t="s">
        <v>42</v>
      </c>
      <c r="E223" t="s">
        <v>61</v>
      </c>
      <c r="F223" t="s">
        <v>61</v>
      </c>
      <c r="G223" t="s">
        <v>61</v>
      </c>
      <c r="H223" t="s">
        <v>61</v>
      </c>
      <c r="I223" t="s">
        <v>183</v>
      </c>
      <c r="J223" s="22">
        <v>43692</v>
      </c>
      <c r="K223" s="28">
        <v>18</v>
      </c>
      <c r="L223">
        <v>18</v>
      </c>
      <c r="M223">
        <v>22</v>
      </c>
      <c r="N223">
        <v>22</v>
      </c>
      <c r="O223">
        <v>0</v>
      </c>
      <c r="P223">
        <v>0</v>
      </c>
      <c r="Q223">
        <v>0</v>
      </c>
      <c r="R223">
        <v>1</v>
      </c>
      <c r="S223" s="28">
        <v>1</v>
      </c>
      <c r="AR223">
        <v>59.681820000000002</v>
      </c>
      <c r="AS223">
        <v>59.409089999999999</v>
      </c>
      <c r="AT223">
        <v>58.909089999999999</v>
      </c>
      <c r="AU223">
        <v>58.909089999999999</v>
      </c>
      <c r="AV223">
        <v>58.181820000000002</v>
      </c>
      <c r="AW223">
        <v>58.045459999999999</v>
      </c>
      <c r="AX223">
        <v>57.909089999999999</v>
      </c>
      <c r="AY223">
        <v>58.909089999999999</v>
      </c>
      <c r="AZ223">
        <v>63.181820000000002</v>
      </c>
      <c r="BA223">
        <v>66.818179999999998</v>
      </c>
      <c r="BB223">
        <v>70.590909999999994</v>
      </c>
      <c r="BC223">
        <v>72.5</v>
      </c>
      <c r="BD223">
        <v>73.227270000000004</v>
      </c>
      <c r="BE223">
        <v>75.136359999999996</v>
      </c>
      <c r="BF223">
        <v>75</v>
      </c>
      <c r="BG223">
        <v>78.727270000000004</v>
      </c>
      <c r="BH223">
        <v>75</v>
      </c>
      <c r="BI223">
        <v>69.954539999999994</v>
      </c>
      <c r="BJ223">
        <v>69.136359999999996</v>
      </c>
      <c r="BK223">
        <v>65.863640000000004</v>
      </c>
      <c r="BL223">
        <v>62.772730000000003</v>
      </c>
      <c r="BM223">
        <v>60.454540000000001</v>
      </c>
      <c r="BN223">
        <v>60.863639999999997</v>
      </c>
      <c r="BO223">
        <v>59.727269999999997</v>
      </c>
      <c r="DL223">
        <v>18</v>
      </c>
      <c r="DM223">
        <v>18</v>
      </c>
    </row>
    <row r="224" spans="1:117" hidden="1" x14ac:dyDescent="0.25">
      <c r="A224" t="s">
        <v>62</v>
      </c>
      <c r="B224" t="s">
        <v>37</v>
      </c>
      <c r="C224" t="s">
        <v>61</v>
      </c>
      <c r="D224" t="s">
        <v>61</v>
      </c>
      <c r="E224" t="s">
        <v>37</v>
      </c>
      <c r="F224" t="s">
        <v>61</v>
      </c>
      <c r="G224" t="s">
        <v>61</v>
      </c>
      <c r="H224" t="s">
        <v>61</v>
      </c>
      <c r="I224" t="s">
        <v>183</v>
      </c>
      <c r="J224" s="22">
        <v>43692</v>
      </c>
      <c r="K224" s="28">
        <v>19</v>
      </c>
      <c r="L224">
        <v>19</v>
      </c>
      <c r="M224">
        <v>51</v>
      </c>
      <c r="N224">
        <v>51</v>
      </c>
      <c r="O224">
        <v>0</v>
      </c>
      <c r="P224">
        <v>0</v>
      </c>
      <c r="Q224">
        <v>0</v>
      </c>
      <c r="R224">
        <v>1</v>
      </c>
      <c r="S224" s="28">
        <v>1</v>
      </c>
      <c r="AR224">
        <v>76.5</v>
      </c>
      <c r="AS224">
        <v>75</v>
      </c>
      <c r="AT224">
        <v>72</v>
      </c>
      <c r="AU224">
        <v>70</v>
      </c>
      <c r="AV224">
        <v>68.5</v>
      </c>
      <c r="AW224">
        <v>67.5</v>
      </c>
      <c r="AX224">
        <v>67.5</v>
      </c>
      <c r="AY224">
        <v>68.5</v>
      </c>
      <c r="AZ224">
        <v>73.5</v>
      </c>
      <c r="BA224">
        <v>76.5</v>
      </c>
      <c r="BB224">
        <v>82.5</v>
      </c>
      <c r="BC224">
        <v>88.5</v>
      </c>
      <c r="BD224">
        <v>93.5</v>
      </c>
      <c r="BE224">
        <v>98</v>
      </c>
      <c r="BF224">
        <v>99</v>
      </c>
      <c r="BG224">
        <v>98.5</v>
      </c>
      <c r="BH224">
        <v>98</v>
      </c>
      <c r="BI224">
        <v>98</v>
      </c>
      <c r="BJ224">
        <v>95.5</v>
      </c>
      <c r="BK224">
        <v>90.5</v>
      </c>
      <c r="BL224">
        <v>84.5</v>
      </c>
      <c r="BM224">
        <v>80.5</v>
      </c>
      <c r="BN224">
        <v>79.5</v>
      </c>
      <c r="BO224">
        <v>78</v>
      </c>
      <c r="DL224">
        <v>19</v>
      </c>
      <c r="DM224">
        <v>19</v>
      </c>
    </row>
    <row r="225" spans="1:121" hidden="1" x14ac:dyDescent="0.25">
      <c r="A225" t="s">
        <v>62</v>
      </c>
      <c r="B225" t="s">
        <v>61</v>
      </c>
      <c r="C225" t="s">
        <v>61</v>
      </c>
      <c r="D225" t="s">
        <v>61</v>
      </c>
      <c r="E225" t="s">
        <v>61</v>
      </c>
      <c r="F225" t="s">
        <v>61</v>
      </c>
      <c r="G225" t="s">
        <v>61</v>
      </c>
      <c r="H225" t="s">
        <v>61</v>
      </c>
      <c r="I225" t="s">
        <v>183</v>
      </c>
      <c r="J225" s="22">
        <v>43692</v>
      </c>
      <c r="K225" s="28">
        <v>18</v>
      </c>
      <c r="L225">
        <v>18</v>
      </c>
      <c r="M225">
        <v>22</v>
      </c>
      <c r="N225">
        <v>22</v>
      </c>
      <c r="O225">
        <v>0</v>
      </c>
      <c r="P225">
        <v>0</v>
      </c>
      <c r="Q225">
        <v>0</v>
      </c>
      <c r="R225">
        <v>1</v>
      </c>
      <c r="S225" s="28">
        <v>1</v>
      </c>
      <c r="AR225">
        <v>59.681820000000002</v>
      </c>
      <c r="AS225">
        <v>59.409089999999999</v>
      </c>
      <c r="AT225">
        <v>58.909089999999999</v>
      </c>
      <c r="AU225">
        <v>58.909089999999999</v>
      </c>
      <c r="AV225">
        <v>58.181820000000002</v>
      </c>
      <c r="AW225">
        <v>58.045459999999999</v>
      </c>
      <c r="AX225">
        <v>57.909089999999999</v>
      </c>
      <c r="AY225">
        <v>58.909089999999999</v>
      </c>
      <c r="AZ225">
        <v>63.181820000000002</v>
      </c>
      <c r="BA225">
        <v>66.818179999999998</v>
      </c>
      <c r="BB225">
        <v>70.590909999999994</v>
      </c>
      <c r="BC225">
        <v>72.5</v>
      </c>
      <c r="BD225">
        <v>73.227270000000004</v>
      </c>
      <c r="BE225">
        <v>75.136359999999996</v>
      </c>
      <c r="BF225">
        <v>75</v>
      </c>
      <c r="BG225">
        <v>78.727270000000004</v>
      </c>
      <c r="BH225">
        <v>75</v>
      </c>
      <c r="BI225">
        <v>69.954539999999994</v>
      </c>
      <c r="BJ225">
        <v>69.136359999999996</v>
      </c>
      <c r="BK225">
        <v>65.863640000000004</v>
      </c>
      <c r="BL225">
        <v>62.772730000000003</v>
      </c>
      <c r="BM225">
        <v>60.454540000000001</v>
      </c>
      <c r="BN225">
        <v>60.863639999999997</v>
      </c>
      <c r="BO225">
        <v>59.727269999999997</v>
      </c>
      <c r="DL225">
        <v>18</v>
      </c>
      <c r="DM225">
        <v>18</v>
      </c>
    </row>
    <row r="226" spans="1:121" hidden="1" x14ac:dyDescent="0.25">
      <c r="A226" t="s">
        <v>62</v>
      </c>
      <c r="B226" t="s">
        <v>109</v>
      </c>
      <c r="C226" t="s">
        <v>61</v>
      </c>
      <c r="D226" t="s">
        <v>109</v>
      </c>
      <c r="E226" t="s">
        <v>61</v>
      </c>
      <c r="F226" t="s">
        <v>61</v>
      </c>
      <c r="G226" t="s">
        <v>61</v>
      </c>
      <c r="H226" t="s">
        <v>61</v>
      </c>
      <c r="I226" t="s">
        <v>183</v>
      </c>
      <c r="J226" s="22">
        <v>43692</v>
      </c>
      <c r="K226" s="28">
        <v>19</v>
      </c>
      <c r="L226">
        <v>19</v>
      </c>
      <c r="M226">
        <v>60</v>
      </c>
      <c r="N226">
        <v>60</v>
      </c>
      <c r="O226">
        <v>0</v>
      </c>
      <c r="P226">
        <v>0</v>
      </c>
      <c r="Q226">
        <v>0</v>
      </c>
      <c r="R226">
        <v>1</v>
      </c>
      <c r="S226" s="28">
        <v>1</v>
      </c>
      <c r="AR226">
        <v>76.5</v>
      </c>
      <c r="AS226">
        <v>75</v>
      </c>
      <c r="AT226">
        <v>72</v>
      </c>
      <c r="AU226">
        <v>70</v>
      </c>
      <c r="AV226">
        <v>68.5</v>
      </c>
      <c r="AW226">
        <v>67.5</v>
      </c>
      <c r="AX226">
        <v>67.5</v>
      </c>
      <c r="AY226">
        <v>68.5</v>
      </c>
      <c r="AZ226">
        <v>73.5</v>
      </c>
      <c r="BA226">
        <v>76.5</v>
      </c>
      <c r="BB226">
        <v>82.5</v>
      </c>
      <c r="BC226">
        <v>88.5</v>
      </c>
      <c r="BD226">
        <v>93.5</v>
      </c>
      <c r="BE226">
        <v>98</v>
      </c>
      <c r="BF226">
        <v>99</v>
      </c>
      <c r="BG226">
        <v>98.5</v>
      </c>
      <c r="BH226">
        <v>98</v>
      </c>
      <c r="BI226">
        <v>98</v>
      </c>
      <c r="BJ226">
        <v>95.5</v>
      </c>
      <c r="BK226">
        <v>90.5</v>
      </c>
      <c r="BL226">
        <v>84.5</v>
      </c>
      <c r="BM226">
        <v>80.5</v>
      </c>
      <c r="BN226">
        <v>79.5</v>
      </c>
      <c r="BO226">
        <v>78</v>
      </c>
      <c r="DL226">
        <v>19</v>
      </c>
      <c r="DM226">
        <v>19</v>
      </c>
    </row>
    <row r="227" spans="1:121" hidden="1" x14ac:dyDescent="0.25">
      <c r="A227" t="s">
        <v>62</v>
      </c>
      <c r="B227" t="s">
        <v>33</v>
      </c>
      <c r="C227" t="s">
        <v>61</v>
      </c>
      <c r="D227" t="s">
        <v>61</v>
      </c>
      <c r="E227" t="s">
        <v>33</v>
      </c>
      <c r="F227" t="s">
        <v>61</v>
      </c>
      <c r="G227" t="s">
        <v>61</v>
      </c>
      <c r="H227" t="s">
        <v>61</v>
      </c>
      <c r="I227" t="s">
        <v>183</v>
      </c>
      <c r="J227" s="22">
        <v>43692</v>
      </c>
      <c r="K227" s="28">
        <v>18</v>
      </c>
      <c r="L227">
        <v>18</v>
      </c>
      <c r="M227">
        <v>16</v>
      </c>
      <c r="N227">
        <v>16</v>
      </c>
      <c r="O227">
        <v>0</v>
      </c>
      <c r="P227">
        <v>0</v>
      </c>
      <c r="Q227">
        <v>0</v>
      </c>
      <c r="R227">
        <v>1</v>
      </c>
      <c r="S227" s="28">
        <v>1</v>
      </c>
      <c r="AR227">
        <v>58</v>
      </c>
      <c r="AS227">
        <v>57.9375</v>
      </c>
      <c r="AT227">
        <v>57.4375</v>
      </c>
      <c r="AU227">
        <v>57.4375</v>
      </c>
      <c r="AV227">
        <v>56.5</v>
      </c>
      <c r="AW227">
        <v>56.46875</v>
      </c>
      <c r="AX227">
        <v>56.4375</v>
      </c>
      <c r="AY227">
        <v>57.4375</v>
      </c>
      <c r="AZ227">
        <v>61.5</v>
      </c>
      <c r="BA227">
        <v>65.03125</v>
      </c>
      <c r="BB227">
        <v>69.75</v>
      </c>
      <c r="BC227">
        <v>71.34375</v>
      </c>
      <c r="BD227">
        <v>71.125</v>
      </c>
      <c r="BE227">
        <v>72.71875</v>
      </c>
      <c r="BF227">
        <v>71.53125</v>
      </c>
      <c r="BG227">
        <v>75.46875</v>
      </c>
      <c r="BH227">
        <v>71.53125</v>
      </c>
      <c r="BI227">
        <v>65.75</v>
      </c>
      <c r="BJ227">
        <v>65.5625</v>
      </c>
      <c r="BK227">
        <v>62.5</v>
      </c>
      <c r="BL227">
        <v>60.25</v>
      </c>
      <c r="BM227">
        <v>58.5625</v>
      </c>
      <c r="BN227">
        <v>58.65625</v>
      </c>
      <c r="BO227">
        <v>57.625</v>
      </c>
      <c r="DL227">
        <v>18</v>
      </c>
      <c r="DM227">
        <v>18</v>
      </c>
      <c r="DQ227" s="24"/>
    </row>
    <row r="228" spans="1:121" hidden="1" x14ac:dyDescent="0.25">
      <c r="A228" t="s">
        <v>62</v>
      </c>
      <c r="B228" t="s">
        <v>189</v>
      </c>
      <c r="C228" t="s">
        <v>189</v>
      </c>
      <c r="D228" t="s">
        <v>61</v>
      </c>
      <c r="E228" t="s">
        <v>61</v>
      </c>
      <c r="F228" t="s">
        <v>61</v>
      </c>
      <c r="G228" t="s">
        <v>61</v>
      </c>
      <c r="H228" t="s">
        <v>61</v>
      </c>
      <c r="I228" t="s">
        <v>183</v>
      </c>
      <c r="J228" s="22">
        <v>43692</v>
      </c>
      <c r="K228" s="28">
        <v>19</v>
      </c>
      <c r="L228">
        <v>19</v>
      </c>
      <c r="M228">
        <v>24</v>
      </c>
      <c r="N228">
        <v>24</v>
      </c>
      <c r="O228">
        <v>0</v>
      </c>
      <c r="P228">
        <v>0</v>
      </c>
      <c r="Q228">
        <v>0</v>
      </c>
      <c r="R228">
        <v>1</v>
      </c>
      <c r="S228" s="28">
        <v>1</v>
      </c>
      <c r="AR228">
        <v>76.5</v>
      </c>
      <c r="AS228">
        <v>75</v>
      </c>
      <c r="AT228">
        <v>72</v>
      </c>
      <c r="AU228">
        <v>70</v>
      </c>
      <c r="AV228">
        <v>68.5</v>
      </c>
      <c r="AW228">
        <v>67.5</v>
      </c>
      <c r="AX228">
        <v>67.5</v>
      </c>
      <c r="AY228">
        <v>68.5</v>
      </c>
      <c r="AZ228">
        <v>73.5</v>
      </c>
      <c r="BA228">
        <v>76.5</v>
      </c>
      <c r="BB228">
        <v>82.5</v>
      </c>
      <c r="BC228">
        <v>88.5</v>
      </c>
      <c r="BD228">
        <v>93.5</v>
      </c>
      <c r="BE228">
        <v>98</v>
      </c>
      <c r="BF228">
        <v>99</v>
      </c>
      <c r="BG228">
        <v>98.5</v>
      </c>
      <c r="BH228">
        <v>98</v>
      </c>
      <c r="BI228">
        <v>98</v>
      </c>
      <c r="BJ228">
        <v>95.5</v>
      </c>
      <c r="BK228">
        <v>90.5</v>
      </c>
      <c r="BL228">
        <v>84.5</v>
      </c>
      <c r="BM228">
        <v>80.5</v>
      </c>
      <c r="BN228">
        <v>79.5</v>
      </c>
      <c r="BO228">
        <v>78</v>
      </c>
      <c r="DL228">
        <v>19</v>
      </c>
      <c r="DM228">
        <v>19</v>
      </c>
      <c r="DQ228" s="24"/>
    </row>
    <row r="229" spans="1:121" hidden="1" x14ac:dyDescent="0.25">
      <c r="A229" t="s">
        <v>62</v>
      </c>
      <c r="B229" t="s">
        <v>35</v>
      </c>
      <c r="C229" t="s">
        <v>61</v>
      </c>
      <c r="D229" t="s">
        <v>61</v>
      </c>
      <c r="E229" t="s">
        <v>35</v>
      </c>
      <c r="F229" t="s">
        <v>61</v>
      </c>
      <c r="G229" t="s">
        <v>61</v>
      </c>
      <c r="H229" t="s">
        <v>61</v>
      </c>
      <c r="I229" t="s">
        <v>183</v>
      </c>
      <c r="J229" s="22">
        <v>43692</v>
      </c>
      <c r="K229" s="28">
        <v>19</v>
      </c>
      <c r="L229">
        <v>19</v>
      </c>
      <c r="M229">
        <v>1</v>
      </c>
      <c r="N229">
        <v>1</v>
      </c>
      <c r="O229">
        <v>0</v>
      </c>
      <c r="P229">
        <v>1</v>
      </c>
      <c r="Q229">
        <v>1</v>
      </c>
      <c r="R229">
        <v>1</v>
      </c>
      <c r="S229" s="28">
        <v>1</v>
      </c>
      <c r="AR229">
        <v>76.5</v>
      </c>
      <c r="AS229">
        <v>75</v>
      </c>
      <c r="AT229">
        <v>72</v>
      </c>
      <c r="AU229">
        <v>70</v>
      </c>
      <c r="AV229">
        <v>68.5</v>
      </c>
      <c r="AW229">
        <v>67.5</v>
      </c>
      <c r="AX229">
        <v>67.5</v>
      </c>
      <c r="AY229">
        <v>68.5</v>
      </c>
      <c r="AZ229">
        <v>73.5</v>
      </c>
      <c r="BA229">
        <v>76.5</v>
      </c>
      <c r="BB229">
        <v>82.5</v>
      </c>
      <c r="BC229">
        <v>88.5</v>
      </c>
      <c r="BD229">
        <v>93.5</v>
      </c>
      <c r="BE229">
        <v>98</v>
      </c>
      <c r="BF229">
        <v>99</v>
      </c>
      <c r="BG229">
        <v>98.5</v>
      </c>
      <c r="BH229">
        <v>98</v>
      </c>
      <c r="BI229">
        <v>98</v>
      </c>
      <c r="BJ229">
        <v>95.5</v>
      </c>
      <c r="BK229">
        <v>90.5</v>
      </c>
      <c r="BL229">
        <v>84.5</v>
      </c>
      <c r="BM229">
        <v>80.5</v>
      </c>
      <c r="BN229">
        <v>79.5</v>
      </c>
      <c r="BO229">
        <v>78</v>
      </c>
      <c r="DL229">
        <v>19</v>
      </c>
      <c r="DM229">
        <v>19</v>
      </c>
      <c r="DQ229" s="24"/>
    </row>
    <row r="230" spans="1:121" hidden="1" x14ac:dyDescent="0.25">
      <c r="A230" t="s">
        <v>62</v>
      </c>
      <c r="B230" t="s">
        <v>36</v>
      </c>
      <c r="C230" t="s">
        <v>36</v>
      </c>
      <c r="D230" t="s">
        <v>61</v>
      </c>
      <c r="E230" t="s">
        <v>61</v>
      </c>
      <c r="F230" t="s">
        <v>61</v>
      </c>
      <c r="G230" t="s">
        <v>61</v>
      </c>
      <c r="H230" t="s">
        <v>61</v>
      </c>
      <c r="I230" t="s">
        <v>183</v>
      </c>
      <c r="J230" s="22">
        <v>43692</v>
      </c>
      <c r="K230" s="28">
        <v>18</v>
      </c>
      <c r="L230">
        <v>18</v>
      </c>
      <c r="M230">
        <v>22</v>
      </c>
      <c r="N230">
        <v>22</v>
      </c>
      <c r="O230">
        <v>0</v>
      </c>
      <c r="P230">
        <v>0</v>
      </c>
      <c r="Q230">
        <v>0</v>
      </c>
      <c r="R230">
        <v>1</v>
      </c>
      <c r="S230" s="28">
        <v>1</v>
      </c>
      <c r="AR230">
        <v>59.681820000000002</v>
      </c>
      <c r="AS230">
        <v>59.409089999999999</v>
      </c>
      <c r="AT230">
        <v>58.909089999999999</v>
      </c>
      <c r="AU230">
        <v>58.909089999999999</v>
      </c>
      <c r="AV230">
        <v>58.181820000000002</v>
      </c>
      <c r="AW230">
        <v>58.045459999999999</v>
      </c>
      <c r="AX230">
        <v>57.909089999999999</v>
      </c>
      <c r="AY230">
        <v>58.909089999999999</v>
      </c>
      <c r="AZ230">
        <v>63.181820000000002</v>
      </c>
      <c r="BA230">
        <v>66.818179999999998</v>
      </c>
      <c r="BB230">
        <v>70.590909999999994</v>
      </c>
      <c r="BC230">
        <v>72.5</v>
      </c>
      <c r="BD230">
        <v>73.227270000000004</v>
      </c>
      <c r="BE230">
        <v>75.136359999999996</v>
      </c>
      <c r="BF230">
        <v>75</v>
      </c>
      <c r="BG230">
        <v>78.727270000000004</v>
      </c>
      <c r="BH230">
        <v>75</v>
      </c>
      <c r="BI230">
        <v>69.954539999999994</v>
      </c>
      <c r="BJ230">
        <v>69.136359999999996</v>
      </c>
      <c r="BK230">
        <v>65.863640000000004</v>
      </c>
      <c r="BL230">
        <v>62.772730000000003</v>
      </c>
      <c r="BM230">
        <v>60.454540000000001</v>
      </c>
      <c r="BN230">
        <v>60.863639999999997</v>
      </c>
      <c r="BO230">
        <v>59.727269999999997</v>
      </c>
      <c r="DL230">
        <v>18</v>
      </c>
      <c r="DM230">
        <v>18</v>
      </c>
      <c r="DQ230" s="24"/>
    </row>
    <row r="231" spans="1:121" hidden="1" x14ac:dyDescent="0.25">
      <c r="A231" t="s">
        <v>62</v>
      </c>
      <c r="B231" t="s">
        <v>186</v>
      </c>
      <c r="C231" t="s">
        <v>61</v>
      </c>
      <c r="D231" t="s">
        <v>61</v>
      </c>
      <c r="E231" t="s">
        <v>186</v>
      </c>
      <c r="F231" t="s">
        <v>61</v>
      </c>
      <c r="G231" t="s">
        <v>61</v>
      </c>
      <c r="H231" t="s">
        <v>61</v>
      </c>
      <c r="I231" t="s">
        <v>183</v>
      </c>
      <c r="J231" s="22">
        <v>43692</v>
      </c>
      <c r="K231" s="28">
        <v>19</v>
      </c>
      <c r="L231">
        <v>19</v>
      </c>
      <c r="M231">
        <v>4</v>
      </c>
      <c r="N231">
        <v>4</v>
      </c>
      <c r="O231">
        <v>0</v>
      </c>
      <c r="P231">
        <v>0</v>
      </c>
      <c r="Q231">
        <v>1</v>
      </c>
      <c r="R231">
        <v>1</v>
      </c>
      <c r="S231" s="28">
        <v>1</v>
      </c>
      <c r="AR231">
        <v>76.5</v>
      </c>
      <c r="AS231">
        <v>75</v>
      </c>
      <c r="AT231">
        <v>72</v>
      </c>
      <c r="AU231">
        <v>70</v>
      </c>
      <c r="AV231">
        <v>68.5</v>
      </c>
      <c r="AW231">
        <v>67.5</v>
      </c>
      <c r="AX231">
        <v>67.5</v>
      </c>
      <c r="AY231">
        <v>68.5</v>
      </c>
      <c r="AZ231">
        <v>73.5</v>
      </c>
      <c r="BA231">
        <v>76.5</v>
      </c>
      <c r="BB231">
        <v>82.5</v>
      </c>
      <c r="BC231">
        <v>88.5</v>
      </c>
      <c r="BD231">
        <v>93.5</v>
      </c>
      <c r="BE231">
        <v>98</v>
      </c>
      <c r="BF231">
        <v>99</v>
      </c>
      <c r="BG231">
        <v>98.5</v>
      </c>
      <c r="BH231">
        <v>98</v>
      </c>
      <c r="BI231">
        <v>98</v>
      </c>
      <c r="BJ231">
        <v>95.5</v>
      </c>
      <c r="BK231">
        <v>90.5</v>
      </c>
      <c r="BL231">
        <v>84.5</v>
      </c>
      <c r="BM231">
        <v>80.5</v>
      </c>
      <c r="BN231">
        <v>79.5</v>
      </c>
      <c r="BO231">
        <v>78</v>
      </c>
      <c r="DL231">
        <v>19</v>
      </c>
      <c r="DM231">
        <v>19</v>
      </c>
      <c r="DQ231" s="24"/>
    </row>
    <row r="232" spans="1:121" hidden="1" x14ac:dyDescent="0.25">
      <c r="A232" t="s">
        <v>62</v>
      </c>
      <c r="B232" t="s">
        <v>31</v>
      </c>
      <c r="C232" t="s">
        <v>61</v>
      </c>
      <c r="D232" t="s">
        <v>61</v>
      </c>
      <c r="E232" t="s">
        <v>31</v>
      </c>
      <c r="F232" t="s">
        <v>61</v>
      </c>
      <c r="G232" t="s">
        <v>61</v>
      </c>
      <c r="H232" t="s">
        <v>61</v>
      </c>
      <c r="I232" t="s">
        <v>183</v>
      </c>
      <c r="J232" s="22">
        <v>43692</v>
      </c>
      <c r="K232" s="28">
        <v>19</v>
      </c>
      <c r="L232">
        <v>19</v>
      </c>
      <c r="M232">
        <v>2</v>
      </c>
      <c r="N232">
        <v>2</v>
      </c>
      <c r="O232">
        <v>0</v>
      </c>
      <c r="P232">
        <v>0</v>
      </c>
      <c r="Q232">
        <v>1</v>
      </c>
      <c r="R232">
        <v>1</v>
      </c>
      <c r="S232" s="28">
        <v>1</v>
      </c>
      <c r="AR232">
        <v>76.5</v>
      </c>
      <c r="AS232">
        <v>75</v>
      </c>
      <c r="AT232">
        <v>72</v>
      </c>
      <c r="AU232">
        <v>70</v>
      </c>
      <c r="AV232">
        <v>68.5</v>
      </c>
      <c r="AW232">
        <v>67.5</v>
      </c>
      <c r="AX232">
        <v>67.5</v>
      </c>
      <c r="AY232">
        <v>68.5</v>
      </c>
      <c r="AZ232">
        <v>73.5</v>
      </c>
      <c r="BA232">
        <v>76.5</v>
      </c>
      <c r="BB232">
        <v>82.5</v>
      </c>
      <c r="BC232">
        <v>88.5</v>
      </c>
      <c r="BD232">
        <v>93.5</v>
      </c>
      <c r="BE232">
        <v>98</v>
      </c>
      <c r="BF232">
        <v>99</v>
      </c>
      <c r="BG232">
        <v>98.5</v>
      </c>
      <c r="BH232">
        <v>98</v>
      </c>
      <c r="BI232">
        <v>98</v>
      </c>
      <c r="BJ232">
        <v>95.5</v>
      </c>
      <c r="BK232">
        <v>90.5</v>
      </c>
      <c r="BL232">
        <v>84.5</v>
      </c>
      <c r="BM232">
        <v>80.5</v>
      </c>
      <c r="BN232">
        <v>79.5</v>
      </c>
      <c r="BO232">
        <v>78</v>
      </c>
      <c r="DL232">
        <v>19</v>
      </c>
      <c r="DM232">
        <v>19</v>
      </c>
    </row>
    <row r="233" spans="1:121" hidden="1" x14ac:dyDescent="0.25">
      <c r="A233" t="s">
        <v>62</v>
      </c>
      <c r="B233" t="s">
        <v>61</v>
      </c>
      <c r="C233" t="s">
        <v>61</v>
      </c>
      <c r="D233" t="s">
        <v>61</v>
      </c>
      <c r="E233" t="s">
        <v>61</v>
      </c>
      <c r="F233" t="s">
        <v>61</v>
      </c>
      <c r="G233" t="s">
        <v>61</v>
      </c>
      <c r="H233" t="s">
        <v>61</v>
      </c>
      <c r="I233" t="s">
        <v>183</v>
      </c>
      <c r="J233" s="22">
        <v>43692</v>
      </c>
      <c r="K233" s="28">
        <v>19</v>
      </c>
      <c r="L233">
        <v>19</v>
      </c>
      <c r="M233">
        <v>60</v>
      </c>
      <c r="N233">
        <v>60</v>
      </c>
      <c r="O233">
        <v>0</v>
      </c>
      <c r="P233">
        <v>0</v>
      </c>
      <c r="Q233">
        <v>0</v>
      </c>
      <c r="R233">
        <v>1</v>
      </c>
      <c r="S233" s="28">
        <v>1</v>
      </c>
      <c r="AR233">
        <v>76.5</v>
      </c>
      <c r="AS233">
        <v>75</v>
      </c>
      <c r="AT233">
        <v>72</v>
      </c>
      <c r="AU233">
        <v>70</v>
      </c>
      <c r="AV233">
        <v>68.5</v>
      </c>
      <c r="AW233">
        <v>67.5</v>
      </c>
      <c r="AX233">
        <v>67.5</v>
      </c>
      <c r="AY233">
        <v>68.5</v>
      </c>
      <c r="AZ233">
        <v>73.5</v>
      </c>
      <c r="BA233">
        <v>76.5</v>
      </c>
      <c r="BB233">
        <v>82.5</v>
      </c>
      <c r="BC233">
        <v>88.5</v>
      </c>
      <c r="BD233">
        <v>93.5</v>
      </c>
      <c r="BE233">
        <v>98</v>
      </c>
      <c r="BF233">
        <v>99</v>
      </c>
      <c r="BG233">
        <v>98.5</v>
      </c>
      <c r="BH233">
        <v>98</v>
      </c>
      <c r="BI233">
        <v>98</v>
      </c>
      <c r="BJ233">
        <v>95.5</v>
      </c>
      <c r="BK233">
        <v>90.5</v>
      </c>
      <c r="BL233">
        <v>84.5</v>
      </c>
      <c r="BM233">
        <v>80.5</v>
      </c>
      <c r="BN233">
        <v>79.5</v>
      </c>
      <c r="BO233">
        <v>78</v>
      </c>
      <c r="DL233">
        <v>19</v>
      </c>
      <c r="DM233">
        <v>19</v>
      </c>
    </row>
    <row r="234" spans="1:121" hidden="1" x14ac:dyDescent="0.25">
      <c r="A234" t="s">
        <v>62</v>
      </c>
      <c r="B234" t="s">
        <v>37</v>
      </c>
      <c r="C234" t="s">
        <v>61</v>
      </c>
      <c r="D234" t="s">
        <v>61</v>
      </c>
      <c r="E234" t="s">
        <v>37</v>
      </c>
      <c r="F234" t="s">
        <v>61</v>
      </c>
      <c r="G234" t="s">
        <v>61</v>
      </c>
      <c r="H234" t="s">
        <v>61</v>
      </c>
      <c r="I234" t="s">
        <v>183</v>
      </c>
      <c r="J234" s="22">
        <v>43692</v>
      </c>
      <c r="K234" s="28">
        <v>18</v>
      </c>
      <c r="L234">
        <v>18</v>
      </c>
      <c r="M234">
        <v>6</v>
      </c>
      <c r="N234">
        <v>6</v>
      </c>
      <c r="O234">
        <v>0</v>
      </c>
      <c r="P234">
        <v>0</v>
      </c>
      <c r="Q234">
        <v>1</v>
      </c>
      <c r="R234">
        <v>1</v>
      </c>
      <c r="S234" s="28">
        <v>1</v>
      </c>
      <c r="AR234">
        <v>64.166659999999993</v>
      </c>
      <c r="AS234">
        <v>63.333329999999997</v>
      </c>
      <c r="AT234">
        <v>62.833329999999997</v>
      </c>
      <c r="AU234">
        <v>62.833329999999997</v>
      </c>
      <c r="AV234">
        <v>62.666670000000003</v>
      </c>
      <c r="AW234">
        <v>62.25</v>
      </c>
      <c r="AX234">
        <v>61.833329999999997</v>
      </c>
      <c r="AY234">
        <v>62.833329999999997</v>
      </c>
      <c r="AZ234">
        <v>67.666659999999993</v>
      </c>
      <c r="BA234">
        <v>71.583340000000007</v>
      </c>
      <c r="BB234">
        <v>72.833340000000007</v>
      </c>
      <c r="BC234">
        <v>75.583340000000007</v>
      </c>
      <c r="BD234">
        <v>78.833340000000007</v>
      </c>
      <c r="BE234">
        <v>81.583340000000007</v>
      </c>
      <c r="BF234">
        <v>84.25</v>
      </c>
      <c r="BG234">
        <v>87.416659999999993</v>
      </c>
      <c r="BH234">
        <v>84.25</v>
      </c>
      <c r="BI234">
        <v>81.166659999999993</v>
      </c>
      <c r="BJ234">
        <v>78.666659999999993</v>
      </c>
      <c r="BK234">
        <v>74.833340000000007</v>
      </c>
      <c r="BL234">
        <v>69.5</v>
      </c>
      <c r="BM234">
        <v>65.5</v>
      </c>
      <c r="BN234">
        <v>66.75</v>
      </c>
      <c r="BO234">
        <v>65.333340000000007</v>
      </c>
      <c r="DL234">
        <v>18</v>
      </c>
      <c r="DM234">
        <v>18</v>
      </c>
    </row>
    <row r="235" spans="1:121" hidden="1" x14ac:dyDescent="0.25">
      <c r="A235" t="s">
        <v>62</v>
      </c>
      <c r="B235" t="s">
        <v>102</v>
      </c>
      <c r="C235" t="s">
        <v>61</v>
      </c>
      <c r="D235" t="s">
        <v>61</v>
      </c>
      <c r="E235" t="s">
        <v>61</v>
      </c>
      <c r="F235" t="s">
        <v>61</v>
      </c>
      <c r="G235" t="s">
        <v>61</v>
      </c>
      <c r="H235" t="s">
        <v>102</v>
      </c>
      <c r="I235" t="s">
        <v>183</v>
      </c>
      <c r="J235" s="22">
        <v>43692</v>
      </c>
      <c r="K235" s="28">
        <v>19</v>
      </c>
      <c r="L235">
        <v>19</v>
      </c>
      <c r="M235">
        <v>40</v>
      </c>
      <c r="N235">
        <v>40</v>
      </c>
      <c r="O235">
        <v>0</v>
      </c>
      <c r="P235">
        <v>0</v>
      </c>
      <c r="Q235">
        <v>0</v>
      </c>
      <c r="R235">
        <v>1</v>
      </c>
      <c r="S235" s="28">
        <v>1</v>
      </c>
      <c r="AR235">
        <v>76.5</v>
      </c>
      <c r="AS235">
        <v>75</v>
      </c>
      <c r="AT235">
        <v>72</v>
      </c>
      <c r="AU235">
        <v>70</v>
      </c>
      <c r="AV235">
        <v>68.5</v>
      </c>
      <c r="AW235">
        <v>67.5</v>
      </c>
      <c r="AX235">
        <v>67.5</v>
      </c>
      <c r="AY235">
        <v>68.5</v>
      </c>
      <c r="AZ235">
        <v>73.5</v>
      </c>
      <c r="BA235">
        <v>76.5</v>
      </c>
      <c r="BB235">
        <v>82.5</v>
      </c>
      <c r="BC235">
        <v>88.5</v>
      </c>
      <c r="BD235">
        <v>93.5</v>
      </c>
      <c r="BE235">
        <v>98</v>
      </c>
      <c r="BF235">
        <v>99</v>
      </c>
      <c r="BG235">
        <v>98.5</v>
      </c>
      <c r="BH235">
        <v>98</v>
      </c>
      <c r="BI235">
        <v>98</v>
      </c>
      <c r="BJ235">
        <v>95.5</v>
      </c>
      <c r="BK235">
        <v>90.5</v>
      </c>
      <c r="BL235">
        <v>84.5</v>
      </c>
      <c r="BM235">
        <v>80.5</v>
      </c>
      <c r="BN235">
        <v>79.5</v>
      </c>
      <c r="BO235">
        <v>78</v>
      </c>
      <c r="DL235">
        <v>19</v>
      </c>
      <c r="DM235">
        <v>19</v>
      </c>
    </row>
    <row r="236" spans="1:121" hidden="1" x14ac:dyDescent="0.25">
      <c r="A236" t="s">
        <v>62</v>
      </c>
      <c r="B236" t="s">
        <v>202</v>
      </c>
      <c r="C236" t="s">
        <v>61</v>
      </c>
      <c r="D236" t="s">
        <v>61</v>
      </c>
      <c r="E236" t="s">
        <v>61</v>
      </c>
      <c r="F236" t="s">
        <v>97</v>
      </c>
      <c r="G236" t="s">
        <v>61</v>
      </c>
      <c r="H236" t="s">
        <v>61</v>
      </c>
      <c r="I236" t="s">
        <v>183</v>
      </c>
      <c r="J236" s="22">
        <v>43692</v>
      </c>
      <c r="K236" s="28">
        <v>18</v>
      </c>
      <c r="L236">
        <v>18</v>
      </c>
      <c r="M236">
        <v>17</v>
      </c>
      <c r="N236">
        <v>17</v>
      </c>
      <c r="O236">
        <v>0</v>
      </c>
      <c r="P236">
        <v>0</v>
      </c>
      <c r="Q236">
        <v>0</v>
      </c>
      <c r="R236">
        <v>1</v>
      </c>
      <c r="S236" s="28">
        <v>1</v>
      </c>
      <c r="AR236">
        <v>60.323529999999998</v>
      </c>
      <c r="AS236">
        <v>59.970590000000001</v>
      </c>
      <c r="AT236">
        <v>59.470590000000001</v>
      </c>
      <c r="AU236">
        <v>59.470590000000001</v>
      </c>
      <c r="AV236">
        <v>58.823529999999998</v>
      </c>
      <c r="AW236">
        <v>58.647060000000003</v>
      </c>
      <c r="AX236">
        <v>58.470590000000001</v>
      </c>
      <c r="AY236">
        <v>59.470590000000001</v>
      </c>
      <c r="AZ236">
        <v>63.823529999999998</v>
      </c>
      <c r="BA236">
        <v>67.5</v>
      </c>
      <c r="BB236">
        <v>70.911770000000004</v>
      </c>
      <c r="BC236">
        <v>72.941180000000003</v>
      </c>
      <c r="BD236">
        <v>74.029409999999999</v>
      </c>
      <c r="BE236">
        <v>76.058819999999997</v>
      </c>
      <c r="BF236">
        <v>76.323530000000005</v>
      </c>
      <c r="BG236">
        <v>79.970590000000001</v>
      </c>
      <c r="BH236">
        <v>76.323530000000005</v>
      </c>
      <c r="BI236">
        <v>71.558819999999997</v>
      </c>
      <c r="BJ236">
        <v>70.5</v>
      </c>
      <c r="BK236">
        <v>67.147059999999996</v>
      </c>
      <c r="BL236">
        <v>63.735289999999999</v>
      </c>
      <c r="BM236">
        <v>61.176470000000002</v>
      </c>
      <c r="BN236">
        <v>61.705880000000001</v>
      </c>
      <c r="BO236">
        <v>60.529409999999999</v>
      </c>
      <c r="DL236">
        <v>18</v>
      </c>
      <c r="DM236">
        <v>18</v>
      </c>
    </row>
    <row r="237" spans="1:121" hidden="1" x14ac:dyDescent="0.25">
      <c r="A237" t="s">
        <v>62</v>
      </c>
      <c r="B237" t="s">
        <v>102</v>
      </c>
      <c r="C237" t="s">
        <v>61</v>
      </c>
      <c r="D237" t="s">
        <v>61</v>
      </c>
      <c r="E237" t="s">
        <v>61</v>
      </c>
      <c r="F237" t="s">
        <v>61</v>
      </c>
      <c r="G237" t="s">
        <v>61</v>
      </c>
      <c r="H237" t="s">
        <v>102</v>
      </c>
      <c r="I237" t="s">
        <v>183</v>
      </c>
      <c r="J237" s="22">
        <v>43692</v>
      </c>
      <c r="K237" s="28">
        <v>18</v>
      </c>
      <c r="L237">
        <v>18</v>
      </c>
      <c r="M237">
        <v>13</v>
      </c>
      <c r="N237">
        <v>13</v>
      </c>
      <c r="O237">
        <v>0</v>
      </c>
      <c r="P237">
        <v>0</v>
      </c>
      <c r="Q237">
        <v>1</v>
      </c>
      <c r="R237">
        <v>1</v>
      </c>
      <c r="S237" s="28">
        <v>1</v>
      </c>
      <c r="AR237">
        <v>61.192309999999999</v>
      </c>
      <c r="AS237">
        <v>60.73077</v>
      </c>
      <c r="AT237">
        <v>60.23077</v>
      </c>
      <c r="AU237">
        <v>60.23077</v>
      </c>
      <c r="AV237">
        <v>59.692309999999999</v>
      </c>
      <c r="AW237">
        <v>59.461539999999999</v>
      </c>
      <c r="AX237">
        <v>59.23077</v>
      </c>
      <c r="AY237">
        <v>60.23077</v>
      </c>
      <c r="AZ237">
        <v>64.692310000000006</v>
      </c>
      <c r="BA237">
        <v>68.423079999999999</v>
      </c>
      <c r="BB237">
        <v>71.346149999999994</v>
      </c>
      <c r="BC237">
        <v>73.538460000000001</v>
      </c>
      <c r="BD237">
        <v>75.115390000000005</v>
      </c>
      <c r="BE237">
        <v>77.307689999999994</v>
      </c>
      <c r="BF237">
        <v>78.115390000000005</v>
      </c>
      <c r="BG237">
        <v>81.653850000000006</v>
      </c>
      <c r="BH237">
        <v>78.115390000000005</v>
      </c>
      <c r="BI237">
        <v>73.730770000000007</v>
      </c>
      <c r="BJ237">
        <v>72.346149999999994</v>
      </c>
      <c r="BK237">
        <v>68.884609999999995</v>
      </c>
      <c r="BL237">
        <v>65.038460000000001</v>
      </c>
      <c r="BM237">
        <v>62.153849999999998</v>
      </c>
      <c r="BN237">
        <v>62.846150000000002</v>
      </c>
      <c r="BO237">
        <v>61.615380000000002</v>
      </c>
      <c r="DL237">
        <v>18</v>
      </c>
      <c r="DM237">
        <v>18</v>
      </c>
    </row>
    <row r="238" spans="1:121" hidden="1" x14ac:dyDescent="0.25">
      <c r="A238" t="s">
        <v>62</v>
      </c>
      <c r="B238" t="s">
        <v>101</v>
      </c>
      <c r="C238" t="s">
        <v>61</v>
      </c>
      <c r="D238" t="s">
        <v>61</v>
      </c>
      <c r="E238" t="s">
        <v>61</v>
      </c>
      <c r="F238" t="s">
        <v>61</v>
      </c>
      <c r="G238" t="s">
        <v>61</v>
      </c>
      <c r="H238" t="s">
        <v>101</v>
      </c>
      <c r="I238" t="s">
        <v>183</v>
      </c>
      <c r="J238" s="22">
        <v>43692</v>
      </c>
      <c r="K238" s="28">
        <v>19</v>
      </c>
      <c r="L238">
        <v>19</v>
      </c>
      <c r="M238">
        <v>20</v>
      </c>
      <c r="N238">
        <v>20</v>
      </c>
      <c r="O238">
        <v>0</v>
      </c>
      <c r="P238">
        <v>0</v>
      </c>
      <c r="Q238">
        <v>0</v>
      </c>
      <c r="R238">
        <v>1</v>
      </c>
      <c r="S238" s="28">
        <v>1</v>
      </c>
      <c r="AR238">
        <v>76.5</v>
      </c>
      <c r="AS238">
        <v>75</v>
      </c>
      <c r="AT238">
        <v>72</v>
      </c>
      <c r="AU238">
        <v>70</v>
      </c>
      <c r="AV238">
        <v>68.5</v>
      </c>
      <c r="AW238">
        <v>67.5</v>
      </c>
      <c r="AX238">
        <v>67.5</v>
      </c>
      <c r="AY238">
        <v>68.5</v>
      </c>
      <c r="AZ238">
        <v>73.5</v>
      </c>
      <c r="BA238">
        <v>76.5</v>
      </c>
      <c r="BB238">
        <v>82.5</v>
      </c>
      <c r="BC238">
        <v>88.5</v>
      </c>
      <c r="BD238">
        <v>93.5</v>
      </c>
      <c r="BE238">
        <v>98</v>
      </c>
      <c r="BF238">
        <v>99</v>
      </c>
      <c r="BG238">
        <v>98.5</v>
      </c>
      <c r="BH238">
        <v>98</v>
      </c>
      <c r="BI238">
        <v>98</v>
      </c>
      <c r="BJ238">
        <v>95.5</v>
      </c>
      <c r="BK238">
        <v>90.5</v>
      </c>
      <c r="BL238">
        <v>84.5</v>
      </c>
      <c r="BM238">
        <v>80.5</v>
      </c>
      <c r="BN238">
        <v>79.5</v>
      </c>
      <c r="BO238">
        <v>78</v>
      </c>
      <c r="DL238">
        <v>19</v>
      </c>
      <c r="DM238">
        <v>19</v>
      </c>
    </row>
    <row r="239" spans="1:121" hidden="1" x14ac:dyDescent="0.25">
      <c r="A239" t="s">
        <v>62</v>
      </c>
      <c r="B239" t="s">
        <v>37</v>
      </c>
      <c r="C239" t="s">
        <v>61</v>
      </c>
      <c r="D239" t="s">
        <v>61</v>
      </c>
      <c r="E239" t="s">
        <v>37</v>
      </c>
      <c r="F239" t="s">
        <v>61</v>
      </c>
      <c r="G239" t="s">
        <v>61</v>
      </c>
      <c r="H239" t="s">
        <v>61</v>
      </c>
      <c r="I239" t="s">
        <v>183</v>
      </c>
      <c r="J239" s="22">
        <v>43692</v>
      </c>
      <c r="K239" s="28">
        <v>0</v>
      </c>
      <c r="L239">
        <v>0</v>
      </c>
      <c r="M239">
        <v>57</v>
      </c>
      <c r="N239">
        <v>57</v>
      </c>
      <c r="O239">
        <v>1</v>
      </c>
      <c r="P239">
        <v>0</v>
      </c>
      <c r="Q239">
        <v>0</v>
      </c>
      <c r="R239">
        <v>0</v>
      </c>
      <c r="S239" s="28">
        <v>0</v>
      </c>
      <c r="T239">
        <v>9719.7990000000009</v>
      </c>
      <c r="U239">
        <v>9620.7929999999997</v>
      </c>
      <c r="V239">
        <v>9610.7579999999998</v>
      </c>
      <c r="W239">
        <v>9462.1589999999997</v>
      </c>
      <c r="X239">
        <v>9461.777</v>
      </c>
      <c r="Y239">
        <v>11798.11</v>
      </c>
      <c r="Z239">
        <v>14649.61</v>
      </c>
      <c r="AA239">
        <v>15533.14</v>
      </c>
      <c r="AB239">
        <v>19077.330000000002</v>
      </c>
      <c r="AC239">
        <v>22782.3</v>
      </c>
      <c r="AD239">
        <v>25255.47</v>
      </c>
      <c r="AE239">
        <v>26850.81</v>
      </c>
      <c r="AF239">
        <v>27886.3</v>
      </c>
      <c r="AG239">
        <v>27604.99</v>
      </c>
      <c r="AH239">
        <v>27243.439999999999</v>
      </c>
      <c r="AI239">
        <v>27138.05</v>
      </c>
      <c r="AJ239">
        <v>26597.69</v>
      </c>
      <c r="AK239">
        <v>25111.34</v>
      </c>
      <c r="AL239">
        <v>21016.49</v>
      </c>
      <c r="AM239">
        <v>17936.650000000001</v>
      </c>
      <c r="AN239">
        <v>14937.06</v>
      </c>
      <c r="AO239">
        <v>12981.43</v>
      </c>
      <c r="AP239">
        <v>11337.67</v>
      </c>
      <c r="AQ239">
        <v>10553.17</v>
      </c>
      <c r="AR239">
        <v>75.201750000000004</v>
      </c>
      <c r="AS239">
        <v>73.771929999999998</v>
      </c>
      <c r="AT239">
        <v>71.035089999999997</v>
      </c>
      <c r="AU239">
        <v>69.245609999999999</v>
      </c>
      <c r="AV239">
        <v>67.885959999999997</v>
      </c>
      <c r="AW239">
        <v>66.947370000000006</v>
      </c>
      <c r="AX239">
        <v>66.903509999999997</v>
      </c>
      <c r="AY239">
        <v>67.903509999999997</v>
      </c>
      <c r="AZ239">
        <v>72.885959999999997</v>
      </c>
      <c r="BA239">
        <v>75.982460000000003</v>
      </c>
      <c r="BB239">
        <v>81.482460000000003</v>
      </c>
      <c r="BC239">
        <v>87.140349999999998</v>
      </c>
      <c r="BD239">
        <v>91.956140000000005</v>
      </c>
      <c r="BE239">
        <v>96.271929999999998</v>
      </c>
      <c r="BF239">
        <v>97.447370000000006</v>
      </c>
      <c r="BG239">
        <v>97.333330000000004</v>
      </c>
      <c r="BH239">
        <v>96.552629999999994</v>
      </c>
      <c r="BI239">
        <v>96.228070000000002</v>
      </c>
      <c r="BJ239">
        <v>93.728070000000002</v>
      </c>
      <c r="BK239">
        <v>88.850880000000004</v>
      </c>
      <c r="BL239">
        <v>82.921049999999994</v>
      </c>
      <c r="BM239">
        <v>78.921049999999994</v>
      </c>
      <c r="BN239">
        <v>78.157889999999995</v>
      </c>
      <c r="BO239">
        <v>76.666669999999996</v>
      </c>
      <c r="BP239">
        <v>-34.496029999999998</v>
      </c>
      <c r="BQ239">
        <v>-69.540790000000001</v>
      </c>
      <c r="BR239">
        <v>-58.412430000000001</v>
      </c>
      <c r="BS239">
        <v>-25.242000000000001</v>
      </c>
      <c r="BT239">
        <v>19.329450000000001</v>
      </c>
      <c r="BU239">
        <v>230.10749999999999</v>
      </c>
      <c r="BV239">
        <v>190.584</v>
      </c>
      <c r="BW239">
        <v>80.659469999999999</v>
      </c>
      <c r="BX239">
        <v>-222.24350000000001</v>
      </c>
      <c r="BY239">
        <v>-287.52730000000003</v>
      </c>
      <c r="BZ239">
        <v>-22.59094</v>
      </c>
      <c r="CA239">
        <v>-33.86103</v>
      </c>
      <c r="CB239">
        <v>34.560859999999998</v>
      </c>
      <c r="CC239">
        <v>-13.934670000000001</v>
      </c>
      <c r="CD239">
        <v>-118.32510000000001</v>
      </c>
      <c r="CE239">
        <v>-474.24560000000002</v>
      </c>
      <c r="CF239">
        <v>-319.38470000000001</v>
      </c>
      <c r="CG239">
        <v>74.930689999999998</v>
      </c>
      <c r="CH239">
        <v>1870.8309999999999</v>
      </c>
      <c r="CI239">
        <v>941.82749999999999</v>
      </c>
      <c r="CJ239">
        <v>666.6748</v>
      </c>
      <c r="CK239">
        <v>481.63630000000001</v>
      </c>
      <c r="CL239">
        <v>33.891129999999997</v>
      </c>
      <c r="CM239">
        <v>-38.261989999999997</v>
      </c>
      <c r="CN239">
        <v>3822.8009999999999</v>
      </c>
      <c r="CO239">
        <v>3377.8879999999999</v>
      </c>
      <c r="CP239">
        <v>3898.46</v>
      </c>
      <c r="CQ239">
        <v>5821.3739999999998</v>
      </c>
      <c r="CR239">
        <v>3344.96</v>
      </c>
      <c r="CS239">
        <v>5784.6360000000004</v>
      </c>
      <c r="CT239">
        <v>5716.5060000000003</v>
      </c>
      <c r="CU239">
        <v>3025.2370000000001</v>
      </c>
      <c r="CV239">
        <v>8359.3250000000007</v>
      </c>
      <c r="CW239">
        <v>8894.2749999999996</v>
      </c>
      <c r="CX239">
        <v>10251.68</v>
      </c>
      <c r="CY239">
        <v>5194.3389999999999</v>
      </c>
      <c r="CZ239">
        <v>3245.6660000000002</v>
      </c>
      <c r="DA239">
        <v>5478.99</v>
      </c>
      <c r="DB239">
        <v>11130.19</v>
      </c>
      <c r="DC239">
        <v>14274.49</v>
      </c>
      <c r="DD239">
        <v>16326.63</v>
      </c>
      <c r="DE239">
        <v>19966.82</v>
      </c>
      <c r="DF239">
        <v>23328.95</v>
      </c>
      <c r="DG239">
        <v>18368.59</v>
      </c>
      <c r="DH239">
        <v>9240.7690000000002</v>
      </c>
      <c r="DI239">
        <v>6728.21</v>
      </c>
      <c r="DJ239">
        <v>6200.1080000000002</v>
      </c>
      <c r="DK239">
        <v>6695.3940000000002</v>
      </c>
      <c r="DL239">
        <v>18</v>
      </c>
      <c r="DM239">
        <v>19</v>
      </c>
    </row>
    <row r="240" spans="1:121" hidden="1" x14ac:dyDescent="0.25">
      <c r="A240" t="s">
        <v>62</v>
      </c>
      <c r="B240" t="s">
        <v>36</v>
      </c>
      <c r="C240" t="s">
        <v>36</v>
      </c>
      <c r="D240" t="s">
        <v>61</v>
      </c>
      <c r="E240" t="s">
        <v>61</v>
      </c>
      <c r="F240" t="s">
        <v>61</v>
      </c>
      <c r="G240" t="s">
        <v>61</v>
      </c>
      <c r="H240" t="s">
        <v>61</v>
      </c>
      <c r="I240" t="s">
        <v>183</v>
      </c>
      <c r="J240" s="22">
        <v>43692</v>
      </c>
      <c r="K240" s="28">
        <v>0</v>
      </c>
      <c r="L240">
        <v>0</v>
      </c>
      <c r="M240">
        <v>58</v>
      </c>
      <c r="N240">
        <v>58</v>
      </c>
      <c r="O240">
        <v>1</v>
      </c>
      <c r="P240">
        <v>0</v>
      </c>
      <c r="Q240">
        <v>0</v>
      </c>
      <c r="R240">
        <v>0</v>
      </c>
      <c r="S240" s="28">
        <v>0</v>
      </c>
      <c r="T240">
        <v>8383.6479999999992</v>
      </c>
      <c r="U240">
        <v>8217.3150000000005</v>
      </c>
      <c r="V240">
        <v>8161.4639999999999</v>
      </c>
      <c r="W240">
        <v>8038.51</v>
      </c>
      <c r="X240">
        <v>8015.6220000000003</v>
      </c>
      <c r="Y240">
        <v>9571.3160000000007</v>
      </c>
      <c r="Z240">
        <v>11633.32</v>
      </c>
      <c r="AA240">
        <v>12447.37</v>
      </c>
      <c r="AB240">
        <v>15585.1</v>
      </c>
      <c r="AC240">
        <v>18461.169999999998</v>
      </c>
      <c r="AD240">
        <v>20553.64</v>
      </c>
      <c r="AE240">
        <v>21584.91</v>
      </c>
      <c r="AF240">
        <v>22405.51</v>
      </c>
      <c r="AG240">
        <v>22138.29</v>
      </c>
      <c r="AH240">
        <v>22297.1</v>
      </c>
      <c r="AI240">
        <v>22172.26</v>
      </c>
      <c r="AJ240">
        <v>21520.15</v>
      </c>
      <c r="AK240">
        <v>19899.78</v>
      </c>
      <c r="AL240">
        <v>17217.36</v>
      </c>
      <c r="AM240">
        <v>14955.31</v>
      </c>
      <c r="AN240">
        <v>13525.83</v>
      </c>
      <c r="AO240">
        <v>11387.52</v>
      </c>
      <c r="AP240">
        <v>10201.93</v>
      </c>
      <c r="AQ240">
        <v>9379.4809999999998</v>
      </c>
      <c r="AR240">
        <v>70.120689999999996</v>
      </c>
      <c r="AS240">
        <v>69.086209999999994</v>
      </c>
      <c r="AT240">
        <v>67.034480000000002</v>
      </c>
      <c r="AU240">
        <v>65.793099999999995</v>
      </c>
      <c r="AV240">
        <v>64.586209999999994</v>
      </c>
      <c r="AW240">
        <v>63.913789999999999</v>
      </c>
      <c r="AX240">
        <v>63.862070000000003</v>
      </c>
      <c r="AY240">
        <v>64.862070000000003</v>
      </c>
      <c r="AZ240">
        <v>69.586209999999994</v>
      </c>
      <c r="BA240">
        <v>72.827590000000001</v>
      </c>
      <c r="BB240">
        <v>77.982759999999999</v>
      </c>
      <c r="BC240">
        <v>82.431030000000007</v>
      </c>
      <c r="BD240">
        <v>85.810339999999997</v>
      </c>
      <c r="BE240">
        <v>89.327579999999998</v>
      </c>
      <c r="BF240">
        <v>89.896550000000005</v>
      </c>
      <c r="BG240">
        <v>91</v>
      </c>
      <c r="BH240">
        <v>89.275859999999994</v>
      </c>
      <c r="BI240">
        <v>87.362070000000003</v>
      </c>
      <c r="BJ240">
        <v>85.5</v>
      </c>
      <c r="BK240">
        <v>81.155169999999998</v>
      </c>
      <c r="BL240">
        <v>76.258619999999993</v>
      </c>
      <c r="BM240">
        <v>72.896550000000005</v>
      </c>
      <c r="BN240">
        <v>72.431030000000007</v>
      </c>
      <c r="BO240">
        <v>71.068969999999993</v>
      </c>
      <c r="BP240">
        <v>18.10764</v>
      </c>
      <c r="BQ240">
        <v>-22.83173</v>
      </c>
      <c r="BR240">
        <v>-33.662439999999997</v>
      </c>
      <c r="BS240">
        <v>-3.0787770000000001</v>
      </c>
      <c r="BT240">
        <v>42.100360000000002</v>
      </c>
      <c r="BU240">
        <v>106.9423</v>
      </c>
      <c r="BV240">
        <v>72.57441</v>
      </c>
      <c r="BW240">
        <v>113.8847</v>
      </c>
      <c r="BX240">
        <v>-99.29016</v>
      </c>
      <c r="BY240">
        <v>-242.80099999999999</v>
      </c>
      <c r="BZ240">
        <v>-305.47059999999999</v>
      </c>
      <c r="CA240">
        <v>-126.8807</v>
      </c>
      <c r="CB240">
        <v>84.712890000000002</v>
      </c>
      <c r="CC240">
        <v>34.259590000000003</v>
      </c>
      <c r="CD240">
        <v>-100.4331</v>
      </c>
      <c r="CE240">
        <v>-310.2482</v>
      </c>
      <c r="CF240">
        <v>-193.09690000000001</v>
      </c>
      <c r="CG240">
        <v>509.21769999999998</v>
      </c>
      <c r="CH240">
        <v>1287.162</v>
      </c>
      <c r="CI240">
        <v>779.05349999999999</v>
      </c>
      <c r="CJ240">
        <v>431.23950000000002</v>
      </c>
      <c r="CK240">
        <v>302.44569999999999</v>
      </c>
      <c r="CL240">
        <v>-3.6340050000000002</v>
      </c>
      <c r="CM240">
        <v>-7.4313929999999999</v>
      </c>
      <c r="CN240">
        <v>1604.6510000000001</v>
      </c>
      <c r="CO240">
        <v>1788.329</v>
      </c>
      <c r="CP240">
        <v>1170.1500000000001</v>
      </c>
      <c r="CQ240">
        <v>1343.962</v>
      </c>
      <c r="CR240">
        <v>1093.578</v>
      </c>
      <c r="CS240">
        <v>2577.3159999999998</v>
      </c>
      <c r="CT240">
        <v>2545.944</v>
      </c>
      <c r="CU240">
        <v>1398.7270000000001</v>
      </c>
      <c r="CV240">
        <v>5998.3909999999996</v>
      </c>
      <c r="CW240">
        <v>5483.6970000000001</v>
      </c>
      <c r="CX240">
        <v>6598.3580000000002</v>
      </c>
      <c r="CY240">
        <v>2483.2869999999998</v>
      </c>
      <c r="CZ240">
        <v>2140.154</v>
      </c>
      <c r="DA240">
        <v>3155.384</v>
      </c>
      <c r="DB240">
        <v>6302.0510000000004</v>
      </c>
      <c r="DC240">
        <v>8959.0619999999999</v>
      </c>
      <c r="DD240">
        <v>10578.72</v>
      </c>
      <c r="DE240">
        <v>12250.06</v>
      </c>
      <c r="DF240">
        <v>15313.83</v>
      </c>
      <c r="DG240">
        <v>8310.1360000000004</v>
      </c>
      <c r="DH240">
        <v>6219.6369999999997</v>
      </c>
      <c r="DI240">
        <v>4147.2250000000004</v>
      </c>
      <c r="DJ240">
        <v>3074.6010000000001</v>
      </c>
      <c r="DK240">
        <v>2953.0889999999999</v>
      </c>
      <c r="DL240">
        <v>18</v>
      </c>
      <c r="DM240">
        <v>19</v>
      </c>
    </row>
    <row r="241" spans="1:121" hidden="1" x14ac:dyDescent="0.25">
      <c r="A241" t="s">
        <v>62</v>
      </c>
      <c r="B241" t="s">
        <v>61</v>
      </c>
      <c r="C241" t="s">
        <v>61</v>
      </c>
      <c r="D241" t="s">
        <v>61</v>
      </c>
      <c r="E241" t="s">
        <v>61</v>
      </c>
      <c r="F241" t="s">
        <v>61</v>
      </c>
      <c r="G241" t="s">
        <v>61</v>
      </c>
      <c r="H241" t="s">
        <v>61</v>
      </c>
      <c r="I241" t="s">
        <v>183</v>
      </c>
      <c r="J241" s="22">
        <v>43692</v>
      </c>
      <c r="K241" s="28">
        <v>0</v>
      </c>
      <c r="L241">
        <v>0</v>
      </c>
      <c r="M241">
        <v>82</v>
      </c>
      <c r="N241">
        <v>82</v>
      </c>
      <c r="O241">
        <v>1</v>
      </c>
      <c r="P241">
        <v>0</v>
      </c>
      <c r="Q241">
        <v>0</v>
      </c>
      <c r="R241">
        <v>0</v>
      </c>
      <c r="S241" s="28">
        <v>0</v>
      </c>
      <c r="T241">
        <v>11648.85</v>
      </c>
      <c r="U241">
        <v>11505.99</v>
      </c>
      <c r="V241">
        <v>11517</v>
      </c>
      <c r="W241">
        <v>11354.7</v>
      </c>
      <c r="X241">
        <v>11474.25</v>
      </c>
      <c r="Y241">
        <v>14068.19</v>
      </c>
      <c r="Z241">
        <v>17463.27</v>
      </c>
      <c r="AA241">
        <v>18504.87</v>
      </c>
      <c r="AB241">
        <v>23150.52</v>
      </c>
      <c r="AC241">
        <v>27533.84</v>
      </c>
      <c r="AD241">
        <v>30876.48</v>
      </c>
      <c r="AE241">
        <v>32664.74</v>
      </c>
      <c r="AF241">
        <v>33773.480000000003</v>
      </c>
      <c r="AG241">
        <v>33535.379999999997</v>
      </c>
      <c r="AH241">
        <v>33116.99</v>
      </c>
      <c r="AI241">
        <v>32900.99</v>
      </c>
      <c r="AJ241">
        <v>32173.32</v>
      </c>
      <c r="AK241">
        <v>30175.56</v>
      </c>
      <c r="AL241">
        <v>25832.31</v>
      </c>
      <c r="AM241">
        <v>22083.66</v>
      </c>
      <c r="AN241">
        <v>18674.73</v>
      </c>
      <c r="AO241">
        <v>16069.65</v>
      </c>
      <c r="AP241">
        <v>13882.38</v>
      </c>
      <c r="AQ241">
        <v>12947.55</v>
      </c>
      <c r="AR241">
        <v>71.987799999999993</v>
      </c>
      <c r="AS241">
        <v>70.817070000000001</v>
      </c>
      <c r="AT241">
        <v>68.487799999999993</v>
      </c>
      <c r="AU241">
        <v>67.024389999999997</v>
      </c>
      <c r="AV241">
        <v>65.731710000000007</v>
      </c>
      <c r="AW241">
        <v>64.963409999999996</v>
      </c>
      <c r="AX241">
        <v>64.926829999999995</v>
      </c>
      <c r="AY241">
        <v>65.926829999999995</v>
      </c>
      <c r="AZ241">
        <v>70.731710000000007</v>
      </c>
      <c r="BA241">
        <v>73.902439999999999</v>
      </c>
      <c r="BB241">
        <v>79.304879999999997</v>
      </c>
      <c r="BC241">
        <v>84.207319999999996</v>
      </c>
      <c r="BD241">
        <v>88.060980000000001</v>
      </c>
      <c r="BE241">
        <v>91.865849999999995</v>
      </c>
      <c r="BF241">
        <v>92.560980000000001</v>
      </c>
      <c r="BG241">
        <v>93.195120000000003</v>
      </c>
      <c r="BH241">
        <v>91.829269999999994</v>
      </c>
      <c r="BI241">
        <v>90.475610000000003</v>
      </c>
      <c r="BJ241">
        <v>88.426829999999995</v>
      </c>
      <c r="BK241">
        <v>83.890249999999995</v>
      </c>
      <c r="BL241">
        <v>78.670730000000006</v>
      </c>
      <c r="BM241">
        <v>75.121949999999998</v>
      </c>
      <c r="BN241">
        <v>74.5</v>
      </c>
      <c r="BO241">
        <v>73.097560000000001</v>
      </c>
      <c r="BP241">
        <v>-7.9216540000000002</v>
      </c>
      <c r="BQ241">
        <v>-55.614939999999997</v>
      </c>
      <c r="BR241">
        <v>-65.427580000000006</v>
      </c>
      <c r="BS241">
        <v>-21.41086</v>
      </c>
      <c r="BT241">
        <v>30.516639999999999</v>
      </c>
      <c r="BU241">
        <v>215.3254</v>
      </c>
      <c r="BV241">
        <v>149.09219999999999</v>
      </c>
      <c r="BW241">
        <v>133.7773</v>
      </c>
      <c r="BX241">
        <v>-234.27099999999999</v>
      </c>
      <c r="BY241">
        <v>-279.53489999999999</v>
      </c>
      <c r="BZ241">
        <v>-171.89500000000001</v>
      </c>
      <c r="CA241">
        <v>-97.433599999999998</v>
      </c>
      <c r="CB241">
        <v>91.259029999999996</v>
      </c>
      <c r="CC241">
        <v>0.28988649999999999</v>
      </c>
      <c r="CD241">
        <v>-170.76990000000001</v>
      </c>
      <c r="CE241">
        <v>-501.65159999999997</v>
      </c>
      <c r="CF241">
        <v>-379.60700000000003</v>
      </c>
      <c r="CG241">
        <v>267.33049999999997</v>
      </c>
      <c r="CH241">
        <v>1933.72</v>
      </c>
      <c r="CI241">
        <v>1049.0229999999999</v>
      </c>
      <c r="CJ241">
        <v>634.39430000000004</v>
      </c>
      <c r="CK241">
        <v>433.88869999999997</v>
      </c>
      <c r="CL241">
        <v>-17.321819999999999</v>
      </c>
      <c r="CM241">
        <v>-82.16901</v>
      </c>
      <c r="CN241">
        <v>4059.05</v>
      </c>
      <c r="CO241">
        <v>3587.4969999999998</v>
      </c>
      <c r="CP241">
        <v>4069.395</v>
      </c>
      <c r="CQ241">
        <v>6016.2340000000004</v>
      </c>
      <c r="CR241">
        <v>3495.5410000000002</v>
      </c>
      <c r="CS241">
        <v>6140.48</v>
      </c>
      <c r="CT241">
        <v>6203.183</v>
      </c>
      <c r="CU241">
        <v>3416.674</v>
      </c>
      <c r="CV241">
        <v>9420.5159999999996</v>
      </c>
      <c r="CW241">
        <v>9802.6119999999992</v>
      </c>
      <c r="CX241">
        <v>11612.65</v>
      </c>
      <c r="CY241">
        <v>5818.53</v>
      </c>
      <c r="CZ241">
        <v>3481.4349999999999</v>
      </c>
      <c r="DA241">
        <v>6104.3959999999997</v>
      </c>
      <c r="DB241">
        <v>11831.13</v>
      </c>
      <c r="DC241">
        <v>15775.02</v>
      </c>
      <c r="DD241">
        <v>17607.46</v>
      </c>
      <c r="DE241">
        <v>21181.74</v>
      </c>
      <c r="DF241">
        <v>24550.01</v>
      </c>
      <c r="DG241">
        <v>20000.34</v>
      </c>
      <c r="DH241">
        <v>10627.25</v>
      </c>
      <c r="DI241">
        <v>7727.4359999999997</v>
      </c>
      <c r="DJ241">
        <v>6615.1</v>
      </c>
      <c r="DK241">
        <v>7087.6850000000004</v>
      </c>
      <c r="DL241">
        <v>18</v>
      </c>
      <c r="DM241">
        <v>19</v>
      </c>
    </row>
    <row r="242" spans="1:121" hidden="1" x14ac:dyDescent="0.25">
      <c r="A242" t="s">
        <v>62</v>
      </c>
      <c r="B242" t="s">
        <v>101</v>
      </c>
      <c r="C242" t="s">
        <v>61</v>
      </c>
      <c r="D242" t="s">
        <v>61</v>
      </c>
      <c r="E242" t="s">
        <v>61</v>
      </c>
      <c r="F242" t="s">
        <v>61</v>
      </c>
      <c r="G242" t="s">
        <v>61</v>
      </c>
      <c r="H242" t="s">
        <v>101</v>
      </c>
      <c r="I242" t="s">
        <v>183</v>
      </c>
      <c r="J242" s="22">
        <v>43692</v>
      </c>
      <c r="K242" s="28">
        <v>0</v>
      </c>
      <c r="L242">
        <v>0</v>
      </c>
      <c r="M242">
        <v>29</v>
      </c>
      <c r="N242">
        <v>29</v>
      </c>
      <c r="O242">
        <v>1</v>
      </c>
      <c r="P242">
        <v>0</v>
      </c>
      <c r="Q242">
        <v>0</v>
      </c>
      <c r="R242">
        <v>0</v>
      </c>
      <c r="S242" s="28">
        <v>0</v>
      </c>
      <c r="T242">
        <v>1148.4780000000001</v>
      </c>
      <c r="U242">
        <v>1145.203</v>
      </c>
      <c r="V242">
        <v>1150.4949999999999</v>
      </c>
      <c r="W242">
        <v>1130.2170000000001</v>
      </c>
      <c r="X242">
        <v>1109.056</v>
      </c>
      <c r="Y242">
        <v>1450.818</v>
      </c>
      <c r="Z242">
        <v>1770.5239999999999</v>
      </c>
      <c r="AA242">
        <v>1821.9380000000001</v>
      </c>
      <c r="AB242">
        <v>2336.3020000000001</v>
      </c>
      <c r="AC242">
        <v>2817.4859999999999</v>
      </c>
      <c r="AD242">
        <v>3056.2</v>
      </c>
      <c r="AE242">
        <v>3289.9319999999998</v>
      </c>
      <c r="AF242">
        <v>3401.788</v>
      </c>
      <c r="AG242">
        <v>3406.3220000000001</v>
      </c>
      <c r="AH242">
        <v>3412.558</v>
      </c>
      <c r="AI242">
        <v>3398.2460000000001</v>
      </c>
      <c r="AJ242">
        <v>3304.0329999999999</v>
      </c>
      <c r="AK242">
        <v>2911.52</v>
      </c>
      <c r="AL242">
        <v>2348.9690000000001</v>
      </c>
      <c r="AM242">
        <v>1722.8340000000001</v>
      </c>
      <c r="AN242">
        <v>1706.7429999999999</v>
      </c>
      <c r="AO242">
        <v>1605.7170000000001</v>
      </c>
      <c r="AP242">
        <v>1349.3</v>
      </c>
      <c r="AQ242">
        <v>1234.8140000000001</v>
      </c>
      <c r="AR242">
        <v>70.603449999999995</v>
      </c>
      <c r="AS242">
        <v>69.568969999999993</v>
      </c>
      <c r="AT242">
        <v>67.344830000000002</v>
      </c>
      <c r="AU242">
        <v>65.965519999999998</v>
      </c>
      <c r="AV242">
        <v>64.620689999999996</v>
      </c>
      <c r="AW242">
        <v>63.93103</v>
      </c>
      <c r="AX242">
        <v>63.93103</v>
      </c>
      <c r="AY242">
        <v>64.931030000000007</v>
      </c>
      <c r="AZ242">
        <v>69.620689999999996</v>
      </c>
      <c r="BA242">
        <v>72.775859999999994</v>
      </c>
      <c r="BB242">
        <v>78.465519999999998</v>
      </c>
      <c r="BC242">
        <v>83.068969999999993</v>
      </c>
      <c r="BD242">
        <v>86.362070000000003</v>
      </c>
      <c r="BE242">
        <v>89.931030000000007</v>
      </c>
      <c r="BF242">
        <v>90.155169999999998</v>
      </c>
      <c r="BG242">
        <v>91.051720000000003</v>
      </c>
      <c r="BH242">
        <v>89.465519999999998</v>
      </c>
      <c r="BI242">
        <v>87.603449999999995</v>
      </c>
      <c r="BJ242">
        <v>85.879310000000004</v>
      </c>
      <c r="BK242">
        <v>81.5</v>
      </c>
      <c r="BL242">
        <v>76.741380000000007</v>
      </c>
      <c r="BM242">
        <v>73.517240000000001</v>
      </c>
      <c r="BN242">
        <v>72.827590000000001</v>
      </c>
      <c r="BO242">
        <v>71.482759999999999</v>
      </c>
      <c r="BP242">
        <v>-2.238372</v>
      </c>
      <c r="BQ242">
        <v>-2.983457</v>
      </c>
      <c r="BR242">
        <v>4.4845540000000002</v>
      </c>
      <c r="BS242">
        <v>6.5350380000000001</v>
      </c>
      <c r="BT242">
        <v>20.75714</v>
      </c>
      <c r="BU242">
        <v>9.8608700000000002</v>
      </c>
      <c r="BV242">
        <v>-7.2712190000000003</v>
      </c>
      <c r="BW242">
        <v>17.306280000000001</v>
      </c>
      <c r="BX242">
        <v>-18.91649</v>
      </c>
      <c r="BY242">
        <v>-21.697220000000002</v>
      </c>
      <c r="BZ242">
        <v>-54.349980000000002</v>
      </c>
      <c r="CA242">
        <v>-11.08179</v>
      </c>
      <c r="CB242">
        <v>12.81551</v>
      </c>
      <c r="CC242">
        <v>-2.3402959999999999</v>
      </c>
      <c r="CD242">
        <v>-11.449780000000001</v>
      </c>
      <c r="CE242">
        <v>-66.368020000000001</v>
      </c>
      <c r="CF242">
        <v>-63.533110000000001</v>
      </c>
      <c r="CG242">
        <v>8.6076619999999995</v>
      </c>
      <c r="CH242">
        <v>164.65520000000001</v>
      </c>
      <c r="CI242">
        <v>95.602580000000003</v>
      </c>
      <c r="CJ242">
        <v>76.604500000000002</v>
      </c>
      <c r="CK242">
        <v>18.903400000000001</v>
      </c>
      <c r="CL242">
        <v>-3.9283709999999998</v>
      </c>
      <c r="CM242">
        <v>-6.7701929999999999</v>
      </c>
      <c r="CN242">
        <v>101.2794</v>
      </c>
      <c r="CO242">
        <v>102.3242</v>
      </c>
      <c r="CP242">
        <v>155.9717</v>
      </c>
      <c r="CQ242">
        <v>138.6113</v>
      </c>
      <c r="CR242">
        <v>75.161150000000006</v>
      </c>
      <c r="CS242">
        <v>211.27719999999999</v>
      </c>
      <c r="CT242">
        <v>206.17699999999999</v>
      </c>
      <c r="CU242">
        <v>143.03790000000001</v>
      </c>
      <c r="CV242">
        <v>631.15830000000005</v>
      </c>
      <c r="CW242">
        <v>463.49099999999999</v>
      </c>
      <c r="CX242">
        <v>575.54949999999997</v>
      </c>
      <c r="CY242">
        <v>231.01169999999999</v>
      </c>
      <c r="CZ242">
        <v>114.9491</v>
      </c>
      <c r="DA242">
        <v>242.6191</v>
      </c>
      <c r="DB242">
        <v>471.39030000000002</v>
      </c>
      <c r="DC242">
        <v>678.82960000000003</v>
      </c>
      <c r="DD242">
        <v>715.9194</v>
      </c>
      <c r="DE242">
        <v>713.57839999999999</v>
      </c>
      <c r="DF242">
        <v>589.11749999999995</v>
      </c>
      <c r="DG242">
        <v>348.91199999999998</v>
      </c>
      <c r="DH242">
        <v>245.155</v>
      </c>
      <c r="DI242">
        <v>222.6557</v>
      </c>
      <c r="DJ242">
        <v>224.066</v>
      </c>
      <c r="DK242">
        <v>204.8168</v>
      </c>
      <c r="DL242">
        <v>18</v>
      </c>
      <c r="DM242">
        <v>19</v>
      </c>
    </row>
    <row r="243" spans="1:121" hidden="1" x14ac:dyDescent="0.25">
      <c r="A243" t="s">
        <v>62</v>
      </c>
      <c r="B243" t="s">
        <v>102</v>
      </c>
      <c r="C243" t="s">
        <v>61</v>
      </c>
      <c r="D243" t="s">
        <v>61</v>
      </c>
      <c r="E243" t="s">
        <v>61</v>
      </c>
      <c r="F243" t="s">
        <v>61</v>
      </c>
      <c r="G243" t="s">
        <v>61</v>
      </c>
      <c r="H243" t="s">
        <v>102</v>
      </c>
      <c r="I243" t="s">
        <v>183</v>
      </c>
      <c r="J243" s="22">
        <v>43692</v>
      </c>
      <c r="K243" s="28">
        <v>0</v>
      </c>
      <c r="L243">
        <v>0</v>
      </c>
      <c r="M243">
        <v>53</v>
      </c>
      <c r="N243">
        <v>53</v>
      </c>
      <c r="O243">
        <v>1</v>
      </c>
      <c r="P243">
        <v>0</v>
      </c>
      <c r="Q243">
        <v>0</v>
      </c>
      <c r="R243">
        <v>0</v>
      </c>
      <c r="S243" s="28">
        <v>0</v>
      </c>
      <c r="T243">
        <v>10500.37</v>
      </c>
      <c r="U243">
        <v>10360.780000000001</v>
      </c>
      <c r="V243">
        <v>10366.51</v>
      </c>
      <c r="W243">
        <v>10224.48</v>
      </c>
      <c r="X243">
        <v>10365.200000000001</v>
      </c>
      <c r="Y243">
        <v>12617.37</v>
      </c>
      <c r="Z243">
        <v>15692.75</v>
      </c>
      <c r="AA243">
        <v>16682.93</v>
      </c>
      <c r="AB243">
        <v>20814.21</v>
      </c>
      <c r="AC243">
        <v>24716.36</v>
      </c>
      <c r="AD243">
        <v>27820.28</v>
      </c>
      <c r="AE243">
        <v>29374.81</v>
      </c>
      <c r="AF243">
        <v>30371.69</v>
      </c>
      <c r="AG243">
        <v>30129.06</v>
      </c>
      <c r="AH243">
        <v>29704.43</v>
      </c>
      <c r="AI243">
        <v>29502.75</v>
      </c>
      <c r="AJ243">
        <v>28869.29</v>
      </c>
      <c r="AK243">
        <v>27264.04</v>
      </c>
      <c r="AL243">
        <v>23483.34</v>
      </c>
      <c r="AM243">
        <v>20360.82</v>
      </c>
      <c r="AN243">
        <v>16967.990000000002</v>
      </c>
      <c r="AO243">
        <v>14463.93</v>
      </c>
      <c r="AP243">
        <v>12533.08</v>
      </c>
      <c r="AQ243">
        <v>11712.74</v>
      </c>
      <c r="AR243">
        <v>72.745279999999994</v>
      </c>
      <c r="AS243">
        <v>71.5</v>
      </c>
      <c r="AT243">
        <v>69.113209999999995</v>
      </c>
      <c r="AU243">
        <v>67.603769999999997</v>
      </c>
      <c r="AV243">
        <v>66.339619999999996</v>
      </c>
      <c r="AW243">
        <v>65.528300000000002</v>
      </c>
      <c r="AX243">
        <v>65.471699999999998</v>
      </c>
      <c r="AY243">
        <v>66.471699999999998</v>
      </c>
      <c r="AZ243">
        <v>71.339619999999996</v>
      </c>
      <c r="BA243">
        <v>74.518870000000007</v>
      </c>
      <c r="BB243">
        <v>79.764150000000001</v>
      </c>
      <c r="BC243">
        <v>84.830190000000002</v>
      </c>
      <c r="BD243">
        <v>88.990570000000005</v>
      </c>
      <c r="BE243">
        <v>92.924530000000004</v>
      </c>
      <c r="BF243">
        <v>93.877359999999996</v>
      </c>
      <c r="BG243">
        <v>94.367919999999998</v>
      </c>
      <c r="BH243">
        <v>93.122640000000004</v>
      </c>
      <c r="BI243">
        <v>92.047169999999994</v>
      </c>
      <c r="BJ243">
        <v>89.820750000000004</v>
      </c>
      <c r="BK243">
        <v>85.19811</v>
      </c>
      <c r="BL243">
        <v>79.726420000000005</v>
      </c>
      <c r="BM243">
        <v>76</v>
      </c>
      <c r="BN243">
        <v>75.415090000000006</v>
      </c>
      <c r="BO243">
        <v>73.981129999999993</v>
      </c>
      <c r="BP243">
        <v>-5.683281</v>
      </c>
      <c r="BQ243">
        <v>-52.631480000000003</v>
      </c>
      <c r="BR243">
        <v>-69.912139999999994</v>
      </c>
      <c r="BS243">
        <v>-27.945900000000002</v>
      </c>
      <c r="BT243">
        <v>9.7594989999999999</v>
      </c>
      <c r="BU243">
        <v>205.46449999999999</v>
      </c>
      <c r="BV243">
        <v>156.36340000000001</v>
      </c>
      <c r="BW243">
        <v>116.471</v>
      </c>
      <c r="BX243">
        <v>-215.3546</v>
      </c>
      <c r="BY243">
        <v>-257.83769999999998</v>
      </c>
      <c r="BZ243">
        <v>-117.545</v>
      </c>
      <c r="CA243">
        <v>-86.351820000000004</v>
      </c>
      <c r="CB243">
        <v>78.443529999999996</v>
      </c>
      <c r="CC243">
        <v>2.630188</v>
      </c>
      <c r="CD243">
        <v>-159.3201</v>
      </c>
      <c r="CE243">
        <v>-435.28359999999998</v>
      </c>
      <c r="CF243">
        <v>-316.07389999999998</v>
      </c>
      <c r="CG243">
        <v>258.72280000000001</v>
      </c>
      <c r="CH243">
        <v>1769.0650000000001</v>
      </c>
      <c r="CI243">
        <v>953.42079999999999</v>
      </c>
      <c r="CJ243">
        <v>557.78980000000001</v>
      </c>
      <c r="CK243">
        <v>414.98540000000003</v>
      </c>
      <c r="CL243">
        <v>-13.39345</v>
      </c>
      <c r="CM243">
        <v>-75.398809999999997</v>
      </c>
      <c r="CN243">
        <v>3957.77</v>
      </c>
      <c r="CO243">
        <v>3485.172</v>
      </c>
      <c r="CP243">
        <v>3913.4229999999998</v>
      </c>
      <c r="CQ243">
        <v>5877.6220000000003</v>
      </c>
      <c r="CR243">
        <v>3420.38</v>
      </c>
      <c r="CS243">
        <v>5929.2020000000002</v>
      </c>
      <c r="CT243">
        <v>5997.0060000000003</v>
      </c>
      <c r="CU243">
        <v>3273.636</v>
      </c>
      <c r="CV243">
        <v>8789.357</v>
      </c>
      <c r="CW243">
        <v>9339.1200000000008</v>
      </c>
      <c r="CX243">
        <v>11037.1</v>
      </c>
      <c r="CY243">
        <v>5587.518</v>
      </c>
      <c r="CZ243">
        <v>3366.4859999999999</v>
      </c>
      <c r="DA243">
        <v>5861.777</v>
      </c>
      <c r="DB243">
        <v>11359.74</v>
      </c>
      <c r="DC243">
        <v>15096.19</v>
      </c>
      <c r="DD243">
        <v>16891.54</v>
      </c>
      <c r="DE243">
        <v>20468.16</v>
      </c>
      <c r="DF243">
        <v>23960.9</v>
      </c>
      <c r="DG243">
        <v>19651.43</v>
      </c>
      <c r="DH243">
        <v>10382.1</v>
      </c>
      <c r="DI243">
        <v>7504.78</v>
      </c>
      <c r="DJ243">
        <v>6391.0330000000004</v>
      </c>
      <c r="DK243">
        <v>6882.8680000000004</v>
      </c>
      <c r="DL243">
        <v>18</v>
      </c>
      <c r="DM243">
        <v>19</v>
      </c>
    </row>
    <row r="244" spans="1:121" hidden="1" x14ac:dyDescent="0.25">
      <c r="A244" t="s">
        <v>62</v>
      </c>
      <c r="B244" t="s">
        <v>202</v>
      </c>
      <c r="C244" t="s">
        <v>61</v>
      </c>
      <c r="D244" t="s">
        <v>61</v>
      </c>
      <c r="E244" t="s">
        <v>61</v>
      </c>
      <c r="F244" t="s">
        <v>97</v>
      </c>
      <c r="G244" t="s">
        <v>61</v>
      </c>
      <c r="H244" t="s">
        <v>61</v>
      </c>
      <c r="I244" t="s">
        <v>184</v>
      </c>
      <c r="J244" s="22">
        <v>43692</v>
      </c>
      <c r="K244" s="28">
        <v>17</v>
      </c>
      <c r="L244">
        <v>19</v>
      </c>
      <c r="M244">
        <v>1</v>
      </c>
      <c r="N244">
        <v>1</v>
      </c>
      <c r="O244">
        <v>0</v>
      </c>
      <c r="P244">
        <v>1</v>
      </c>
      <c r="Q244">
        <v>1</v>
      </c>
      <c r="R244">
        <v>1</v>
      </c>
      <c r="S244" s="28">
        <v>1</v>
      </c>
      <c r="AR244">
        <v>71.5</v>
      </c>
      <c r="AS244">
        <v>71</v>
      </c>
      <c r="AT244">
        <v>69.5</v>
      </c>
      <c r="AU244">
        <v>67.5</v>
      </c>
      <c r="AV244">
        <v>66.5</v>
      </c>
      <c r="AW244">
        <v>65.5</v>
      </c>
      <c r="AX244">
        <v>65</v>
      </c>
      <c r="AY244">
        <v>67.5</v>
      </c>
      <c r="AZ244">
        <v>73</v>
      </c>
      <c r="BA244">
        <v>75.5</v>
      </c>
      <c r="BB244">
        <v>80</v>
      </c>
      <c r="BC244">
        <v>85</v>
      </c>
      <c r="BD244">
        <v>87</v>
      </c>
      <c r="BE244">
        <v>90</v>
      </c>
      <c r="BF244">
        <v>92.5</v>
      </c>
      <c r="BG244">
        <v>95</v>
      </c>
      <c r="BH244">
        <v>97.5</v>
      </c>
      <c r="BI244">
        <v>96</v>
      </c>
      <c r="BJ244">
        <v>91.5</v>
      </c>
      <c r="BK244">
        <v>86.5</v>
      </c>
      <c r="BL244">
        <v>85</v>
      </c>
      <c r="BM244">
        <v>79</v>
      </c>
      <c r="BN244">
        <v>74.5</v>
      </c>
      <c r="BO244">
        <v>72</v>
      </c>
      <c r="DL244">
        <v>17</v>
      </c>
      <c r="DM244">
        <v>19</v>
      </c>
    </row>
    <row r="245" spans="1:121" hidden="1" x14ac:dyDescent="0.25">
      <c r="A245" t="s">
        <v>62</v>
      </c>
      <c r="B245" t="s">
        <v>187</v>
      </c>
      <c r="C245" t="s">
        <v>61</v>
      </c>
      <c r="D245" t="s">
        <v>187</v>
      </c>
      <c r="E245" t="s">
        <v>61</v>
      </c>
      <c r="F245" t="s">
        <v>61</v>
      </c>
      <c r="G245" t="s">
        <v>61</v>
      </c>
      <c r="H245" t="s">
        <v>61</v>
      </c>
      <c r="I245" t="s">
        <v>184</v>
      </c>
      <c r="J245" s="22">
        <v>43692</v>
      </c>
      <c r="K245" s="28">
        <v>19</v>
      </c>
      <c r="L245">
        <v>19</v>
      </c>
      <c r="M245">
        <v>1</v>
      </c>
      <c r="N245">
        <v>1</v>
      </c>
      <c r="O245">
        <v>0</v>
      </c>
      <c r="P245">
        <v>1</v>
      </c>
      <c r="Q245">
        <v>1</v>
      </c>
      <c r="R245">
        <v>1</v>
      </c>
      <c r="S245" s="28">
        <v>1</v>
      </c>
      <c r="AR245">
        <v>76.5</v>
      </c>
      <c r="AS245">
        <v>75</v>
      </c>
      <c r="AT245">
        <v>72</v>
      </c>
      <c r="AU245">
        <v>70</v>
      </c>
      <c r="AV245">
        <v>68.5</v>
      </c>
      <c r="AW245">
        <v>67.5</v>
      </c>
      <c r="AX245">
        <v>67.5</v>
      </c>
      <c r="AY245">
        <v>68.5</v>
      </c>
      <c r="AZ245">
        <v>73.5</v>
      </c>
      <c r="BA245">
        <v>76.5</v>
      </c>
      <c r="BB245">
        <v>82.5</v>
      </c>
      <c r="BC245">
        <v>88.5</v>
      </c>
      <c r="BD245">
        <v>93.5</v>
      </c>
      <c r="BE245">
        <v>98</v>
      </c>
      <c r="BF245">
        <v>99</v>
      </c>
      <c r="BG245">
        <v>98.5</v>
      </c>
      <c r="BH245">
        <v>98</v>
      </c>
      <c r="BI245">
        <v>98</v>
      </c>
      <c r="BJ245">
        <v>95.5</v>
      </c>
      <c r="BK245">
        <v>90.5</v>
      </c>
      <c r="BL245">
        <v>84.5</v>
      </c>
      <c r="BM245">
        <v>80.5</v>
      </c>
      <c r="BN245">
        <v>79.5</v>
      </c>
      <c r="BO245">
        <v>78</v>
      </c>
      <c r="DL245">
        <v>19</v>
      </c>
      <c r="DM245">
        <v>19</v>
      </c>
    </row>
    <row r="246" spans="1:121" hidden="1" x14ac:dyDescent="0.25">
      <c r="A246" t="s">
        <v>62</v>
      </c>
      <c r="B246" t="s">
        <v>102</v>
      </c>
      <c r="C246" t="s">
        <v>61</v>
      </c>
      <c r="D246" t="s">
        <v>61</v>
      </c>
      <c r="E246" t="s">
        <v>61</v>
      </c>
      <c r="F246" t="s">
        <v>61</v>
      </c>
      <c r="G246" t="s">
        <v>61</v>
      </c>
      <c r="H246" t="s">
        <v>102</v>
      </c>
      <c r="I246" t="s">
        <v>184</v>
      </c>
      <c r="J246" s="22">
        <v>43692</v>
      </c>
      <c r="K246" s="28">
        <v>19</v>
      </c>
      <c r="L246">
        <v>19</v>
      </c>
      <c r="M246">
        <v>1</v>
      </c>
      <c r="N246">
        <v>1</v>
      </c>
      <c r="O246">
        <v>0</v>
      </c>
      <c r="P246">
        <v>0</v>
      </c>
      <c r="Q246">
        <v>1</v>
      </c>
      <c r="R246">
        <v>0</v>
      </c>
      <c r="S246" s="28">
        <v>1</v>
      </c>
      <c r="AR246">
        <v>76.5</v>
      </c>
      <c r="AS246">
        <v>75</v>
      </c>
      <c r="AT246">
        <v>72</v>
      </c>
      <c r="AU246">
        <v>70</v>
      </c>
      <c r="AV246">
        <v>68.5</v>
      </c>
      <c r="AW246">
        <v>67.5</v>
      </c>
      <c r="AX246">
        <v>67.5</v>
      </c>
      <c r="AY246">
        <v>68.5</v>
      </c>
      <c r="AZ246">
        <v>73.5</v>
      </c>
      <c r="BA246">
        <v>76.5</v>
      </c>
      <c r="BB246">
        <v>82.5</v>
      </c>
      <c r="BC246">
        <v>88.5</v>
      </c>
      <c r="BD246">
        <v>93.5</v>
      </c>
      <c r="BE246">
        <v>98</v>
      </c>
      <c r="BF246">
        <v>99</v>
      </c>
      <c r="BG246">
        <v>98.5</v>
      </c>
      <c r="BH246">
        <v>98</v>
      </c>
      <c r="BI246">
        <v>98</v>
      </c>
      <c r="BJ246">
        <v>95.5</v>
      </c>
      <c r="BK246">
        <v>90.5</v>
      </c>
      <c r="BL246">
        <v>84.5</v>
      </c>
      <c r="BM246">
        <v>80.5</v>
      </c>
      <c r="BN246">
        <v>79.5</v>
      </c>
      <c r="BO246">
        <v>78</v>
      </c>
      <c r="DL246">
        <v>19</v>
      </c>
      <c r="DM246">
        <v>19</v>
      </c>
    </row>
    <row r="247" spans="1:121" hidden="1" x14ac:dyDescent="0.25">
      <c r="A247" t="s">
        <v>62</v>
      </c>
      <c r="B247" t="s">
        <v>61</v>
      </c>
      <c r="C247" t="s">
        <v>61</v>
      </c>
      <c r="D247" t="s">
        <v>61</v>
      </c>
      <c r="E247" t="s">
        <v>61</v>
      </c>
      <c r="F247" t="s">
        <v>61</v>
      </c>
      <c r="G247" t="s">
        <v>61</v>
      </c>
      <c r="H247" t="s">
        <v>61</v>
      </c>
      <c r="I247" t="s">
        <v>184</v>
      </c>
      <c r="J247" s="22">
        <v>43692</v>
      </c>
      <c r="K247" s="28">
        <v>17</v>
      </c>
      <c r="L247">
        <v>19</v>
      </c>
      <c r="M247">
        <v>1</v>
      </c>
      <c r="N247">
        <v>1</v>
      </c>
      <c r="O247">
        <v>0</v>
      </c>
      <c r="P247">
        <v>1</v>
      </c>
      <c r="Q247">
        <v>1</v>
      </c>
      <c r="R247">
        <v>1</v>
      </c>
      <c r="S247" s="28">
        <v>1</v>
      </c>
      <c r="AR247">
        <v>71.5</v>
      </c>
      <c r="AS247">
        <v>71</v>
      </c>
      <c r="AT247">
        <v>69.5</v>
      </c>
      <c r="AU247">
        <v>67.5</v>
      </c>
      <c r="AV247">
        <v>66.5</v>
      </c>
      <c r="AW247">
        <v>65.5</v>
      </c>
      <c r="AX247">
        <v>65</v>
      </c>
      <c r="AY247">
        <v>67.5</v>
      </c>
      <c r="AZ247">
        <v>73</v>
      </c>
      <c r="BA247">
        <v>75.5</v>
      </c>
      <c r="BB247">
        <v>80</v>
      </c>
      <c r="BC247">
        <v>85</v>
      </c>
      <c r="BD247">
        <v>87</v>
      </c>
      <c r="BE247">
        <v>90</v>
      </c>
      <c r="BF247">
        <v>92.5</v>
      </c>
      <c r="BG247">
        <v>95</v>
      </c>
      <c r="BH247">
        <v>97.5</v>
      </c>
      <c r="BI247">
        <v>96</v>
      </c>
      <c r="BJ247">
        <v>91.5</v>
      </c>
      <c r="BK247">
        <v>86.5</v>
      </c>
      <c r="BL247">
        <v>85</v>
      </c>
      <c r="BM247">
        <v>79</v>
      </c>
      <c r="BN247">
        <v>74.5</v>
      </c>
      <c r="BO247">
        <v>72</v>
      </c>
      <c r="DL247">
        <v>17</v>
      </c>
      <c r="DM247">
        <v>19</v>
      </c>
    </row>
    <row r="248" spans="1:121" hidden="1" x14ac:dyDescent="0.25">
      <c r="A248" t="s">
        <v>62</v>
      </c>
      <c r="B248" t="s">
        <v>36</v>
      </c>
      <c r="C248" t="s">
        <v>36</v>
      </c>
      <c r="D248" t="s">
        <v>61</v>
      </c>
      <c r="E248" t="s">
        <v>61</v>
      </c>
      <c r="F248" t="s">
        <v>61</v>
      </c>
      <c r="G248" t="s">
        <v>61</v>
      </c>
      <c r="H248" t="s">
        <v>61</v>
      </c>
      <c r="I248" t="s">
        <v>184</v>
      </c>
      <c r="J248" s="22">
        <v>43692</v>
      </c>
      <c r="K248" s="28">
        <v>17</v>
      </c>
      <c r="L248">
        <v>19</v>
      </c>
      <c r="M248">
        <v>1</v>
      </c>
      <c r="N248">
        <v>1</v>
      </c>
      <c r="O248">
        <v>0</v>
      </c>
      <c r="P248">
        <v>1</v>
      </c>
      <c r="Q248">
        <v>1</v>
      </c>
      <c r="R248">
        <v>1</v>
      </c>
      <c r="S248" s="28">
        <v>1</v>
      </c>
      <c r="AR248">
        <v>71.5</v>
      </c>
      <c r="AS248">
        <v>71</v>
      </c>
      <c r="AT248">
        <v>69.5</v>
      </c>
      <c r="AU248">
        <v>67.5</v>
      </c>
      <c r="AV248">
        <v>66.5</v>
      </c>
      <c r="AW248">
        <v>65.5</v>
      </c>
      <c r="AX248">
        <v>65</v>
      </c>
      <c r="AY248">
        <v>67.5</v>
      </c>
      <c r="AZ248">
        <v>73</v>
      </c>
      <c r="BA248">
        <v>75.5</v>
      </c>
      <c r="BB248">
        <v>80</v>
      </c>
      <c r="BC248">
        <v>85</v>
      </c>
      <c r="BD248">
        <v>87</v>
      </c>
      <c r="BE248">
        <v>90</v>
      </c>
      <c r="BF248">
        <v>92.5</v>
      </c>
      <c r="BG248">
        <v>95</v>
      </c>
      <c r="BH248">
        <v>97.5</v>
      </c>
      <c r="BI248">
        <v>96</v>
      </c>
      <c r="BJ248">
        <v>91.5</v>
      </c>
      <c r="BK248">
        <v>86.5</v>
      </c>
      <c r="BL248">
        <v>85</v>
      </c>
      <c r="BM248">
        <v>79</v>
      </c>
      <c r="BN248">
        <v>74.5</v>
      </c>
      <c r="BO248">
        <v>72</v>
      </c>
      <c r="DL248">
        <v>17</v>
      </c>
      <c r="DM248">
        <v>19</v>
      </c>
    </row>
    <row r="249" spans="1:121" hidden="1" x14ac:dyDescent="0.25">
      <c r="A249" t="s">
        <v>62</v>
      </c>
      <c r="B249" t="s">
        <v>36</v>
      </c>
      <c r="C249" t="s">
        <v>36</v>
      </c>
      <c r="D249" t="s">
        <v>61</v>
      </c>
      <c r="E249" t="s">
        <v>61</v>
      </c>
      <c r="F249" t="s">
        <v>61</v>
      </c>
      <c r="G249" t="s">
        <v>61</v>
      </c>
      <c r="H249" t="s">
        <v>61</v>
      </c>
      <c r="I249" t="s">
        <v>184</v>
      </c>
      <c r="J249" s="22">
        <v>43692</v>
      </c>
      <c r="K249" s="28">
        <v>19</v>
      </c>
      <c r="L249">
        <v>19</v>
      </c>
      <c r="M249">
        <v>1</v>
      </c>
      <c r="N249">
        <v>1</v>
      </c>
      <c r="O249">
        <v>0</v>
      </c>
      <c r="P249">
        <v>0</v>
      </c>
      <c r="Q249">
        <v>1</v>
      </c>
      <c r="R249">
        <v>0</v>
      </c>
      <c r="S249" s="28">
        <v>1</v>
      </c>
      <c r="AR249">
        <v>76.5</v>
      </c>
      <c r="AS249">
        <v>75</v>
      </c>
      <c r="AT249">
        <v>72</v>
      </c>
      <c r="AU249">
        <v>70</v>
      </c>
      <c r="AV249">
        <v>68.5</v>
      </c>
      <c r="AW249">
        <v>67.5</v>
      </c>
      <c r="AX249">
        <v>67.5</v>
      </c>
      <c r="AY249">
        <v>68.5</v>
      </c>
      <c r="AZ249">
        <v>73.5</v>
      </c>
      <c r="BA249">
        <v>76.5</v>
      </c>
      <c r="BB249">
        <v>82.5</v>
      </c>
      <c r="BC249">
        <v>88.5</v>
      </c>
      <c r="BD249">
        <v>93.5</v>
      </c>
      <c r="BE249">
        <v>98</v>
      </c>
      <c r="BF249">
        <v>99</v>
      </c>
      <c r="BG249">
        <v>98.5</v>
      </c>
      <c r="BH249">
        <v>98</v>
      </c>
      <c r="BI249">
        <v>98</v>
      </c>
      <c r="BJ249">
        <v>95.5</v>
      </c>
      <c r="BK249">
        <v>90.5</v>
      </c>
      <c r="BL249">
        <v>84.5</v>
      </c>
      <c r="BM249">
        <v>80.5</v>
      </c>
      <c r="BN249">
        <v>79.5</v>
      </c>
      <c r="BO249">
        <v>78</v>
      </c>
      <c r="DL249">
        <v>19</v>
      </c>
      <c r="DM249">
        <v>19</v>
      </c>
    </row>
    <row r="250" spans="1:121" hidden="1" x14ac:dyDescent="0.25">
      <c r="A250" t="s">
        <v>62</v>
      </c>
      <c r="B250" t="s">
        <v>188</v>
      </c>
      <c r="C250" t="s">
        <v>61</v>
      </c>
      <c r="D250" t="s">
        <v>188</v>
      </c>
      <c r="E250" t="s">
        <v>61</v>
      </c>
      <c r="F250" t="s">
        <v>61</v>
      </c>
      <c r="G250" t="s">
        <v>61</v>
      </c>
      <c r="H250" t="s">
        <v>61</v>
      </c>
      <c r="I250" t="s">
        <v>184</v>
      </c>
      <c r="J250" s="22">
        <v>43692</v>
      </c>
      <c r="K250" s="28">
        <v>17</v>
      </c>
      <c r="L250">
        <v>19</v>
      </c>
      <c r="M250">
        <v>1</v>
      </c>
      <c r="N250">
        <v>1</v>
      </c>
      <c r="O250">
        <v>0</v>
      </c>
      <c r="P250">
        <v>1</v>
      </c>
      <c r="Q250">
        <v>1</v>
      </c>
      <c r="R250">
        <v>1</v>
      </c>
      <c r="S250" s="28">
        <v>1</v>
      </c>
      <c r="AR250">
        <v>71.5</v>
      </c>
      <c r="AS250">
        <v>71</v>
      </c>
      <c r="AT250">
        <v>69.5</v>
      </c>
      <c r="AU250">
        <v>67.5</v>
      </c>
      <c r="AV250">
        <v>66.5</v>
      </c>
      <c r="AW250">
        <v>65.5</v>
      </c>
      <c r="AX250">
        <v>65</v>
      </c>
      <c r="AY250">
        <v>67.5</v>
      </c>
      <c r="AZ250">
        <v>73</v>
      </c>
      <c r="BA250">
        <v>75.5</v>
      </c>
      <c r="BB250">
        <v>80</v>
      </c>
      <c r="BC250">
        <v>85</v>
      </c>
      <c r="BD250">
        <v>87</v>
      </c>
      <c r="BE250">
        <v>90</v>
      </c>
      <c r="BF250">
        <v>92.5</v>
      </c>
      <c r="BG250">
        <v>95</v>
      </c>
      <c r="BH250">
        <v>97.5</v>
      </c>
      <c r="BI250">
        <v>96</v>
      </c>
      <c r="BJ250">
        <v>91.5</v>
      </c>
      <c r="BK250">
        <v>86.5</v>
      </c>
      <c r="BL250">
        <v>85</v>
      </c>
      <c r="BM250">
        <v>79</v>
      </c>
      <c r="BN250">
        <v>74.5</v>
      </c>
      <c r="BO250">
        <v>72</v>
      </c>
      <c r="DL250">
        <v>17</v>
      </c>
      <c r="DM250">
        <v>19</v>
      </c>
    </row>
    <row r="251" spans="1:121" hidden="1" x14ac:dyDescent="0.25">
      <c r="A251" t="s">
        <v>62</v>
      </c>
      <c r="B251" t="s">
        <v>30</v>
      </c>
      <c r="C251" t="s">
        <v>61</v>
      </c>
      <c r="D251" t="s">
        <v>61</v>
      </c>
      <c r="E251" t="s">
        <v>30</v>
      </c>
      <c r="F251" t="s">
        <v>61</v>
      </c>
      <c r="G251" t="s">
        <v>61</v>
      </c>
      <c r="H251" t="s">
        <v>61</v>
      </c>
      <c r="I251" t="s">
        <v>184</v>
      </c>
      <c r="J251" s="22">
        <v>43692</v>
      </c>
      <c r="K251" s="28">
        <v>19</v>
      </c>
      <c r="L251">
        <v>19</v>
      </c>
      <c r="M251">
        <v>1</v>
      </c>
      <c r="N251">
        <v>1</v>
      </c>
      <c r="O251">
        <v>0</v>
      </c>
      <c r="P251">
        <v>1</v>
      </c>
      <c r="Q251">
        <v>1</v>
      </c>
      <c r="R251">
        <v>1</v>
      </c>
      <c r="S251" s="28">
        <v>1</v>
      </c>
      <c r="AR251">
        <v>76.5</v>
      </c>
      <c r="AS251">
        <v>75</v>
      </c>
      <c r="AT251">
        <v>72</v>
      </c>
      <c r="AU251">
        <v>70</v>
      </c>
      <c r="AV251">
        <v>68.5</v>
      </c>
      <c r="AW251">
        <v>67.5</v>
      </c>
      <c r="AX251">
        <v>67.5</v>
      </c>
      <c r="AY251">
        <v>68.5</v>
      </c>
      <c r="AZ251">
        <v>73.5</v>
      </c>
      <c r="BA251">
        <v>76.5</v>
      </c>
      <c r="BB251">
        <v>82.5</v>
      </c>
      <c r="BC251">
        <v>88.5</v>
      </c>
      <c r="BD251">
        <v>93.5</v>
      </c>
      <c r="BE251">
        <v>98</v>
      </c>
      <c r="BF251">
        <v>99</v>
      </c>
      <c r="BG251">
        <v>98.5</v>
      </c>
      <c r="BH251">
        <v>98</v>
      </c>
      <c r="BI251">
        <v>98</v>
      </c>
      <c r="BJ251">
        <v>95.5</v>
      </c>
      <c r="BK251">
        <v>90.5</v>
      </c>
      <c r="BL251">
        <v>84.5</v>
      </c>
      <c r="BM251">
        <v>80.5</v>
      </c>
      <c r="BN251">
        <v>79.5</v>
      </c>
      <c r="BO251">
        <v>78</v>
      </c>
      <c r="DL251">
        <v>19</v>
      </c>
      <c r="DM251">
        <v>19</v>
      </c>
    </row>
    <row r="252" spans="1:121" hidden="1" x14ac:dyDescent="0.25">
      <c r="A252" t="s">
        <v>62</v>
      </c>
      <c r="B252" t="s">
        <v>102</v>
      </c>
      <c r="C252" t="s">
        <v>61</v>
      </c>
      <c r="D252" t="s">
        <v>61</v>
      </c>
      <c r="E252" t="s">
        <v>61</v>
      </c>
      <c r="F252" t="s">
        <v>61</v>
      </c>
      <c r="G252" t="s">
        <v>61</v>
      </c>
      <c r="H252" t="s">
        <v>102</v>
      </c>
      <c r="I252" t="s">
        <v>184</v>
      </c>
      <c r="J252" s="22">
        <v>43692</v>
      </c>
      <c r="K252" s="28">
        <v>17</v>
      </c>
      <c r="L252">
        <v>19</v>
      </c>
      <c r="M252">
        <v>1</v>
      </c>
      <c r="N252">
        <v>1</v>
      </c>
      <c r="O252">
        <v>0</v>
      </c>
      <c r="P252">
        <v>1</v>
      </c>
      <c r="Q252">
        <v>1</v>
      </c>
      <c r="R252">
        <v>1</v>
      </c>
      <c r="S252" s="28">
        <v>1</v>
      </c>
      <c r="AR252">
        <v>71.5</v>
      </c>
      <c r="AS252">
        <v>71</v>
      </c>
      <c r="AT252">
        <v>69.5</v>
      </c>
      <c r="AU252">
        <v>67.5</v>
      </c>
      <c r="AV252">
        <v>66.5</v>
      </c>
      <c r="AW252">
        <v>65.5</v>
      </c>
      <c r="AX252">
        <v>65</v>
      </c>
      <c r="AY252">
        <v>67.5</v>
      </c>
      <c r="AZ252">
        <v>73</v>
      </c>
      <c r="BA252">
        <v>75.5</v>
      </c>
      <c r="BB252">
        <v>80</v>
      </c>
      <c r="BC252">
        <v>85</v>
      </c>
      <c r="BD252">
        <v>87</v>
      </c>
      <c r="BE252">
        <v>90</v>
      </c>
      <c r="BF252">
        <v>92.5</v>
      </c>
      <c r="BG252">
        <v>95</v>
      </c>
      <c r="BH252">
        <v>97.5</v>
      </c>
      <c r="BI252">
        <v>96</v>
      </c>
      <c r="BJ252">
        <v>91.5</v>
      </c>
      <c r="BK252">
        <v>86.5</v>
      </c>
      <c r="BL252">
        <v>85</v>
      </c>
      <c r="BM252">
        <v>79</v>
      </c>
      <c r="BN252">
        <v>74.5</v>
      </c>
      <c r="BO252">
        <v>72</v>
      </c>
      <c r="DL252">
        <v>17</v>
      </c>
      <c r="DM252">
        <v>19</v>
      </c>
    </row>
    <row r="253" spans="1:121" hidden="1" x14ac:dyDescent="0.25">
      <c r="A253" t="s">
        <v>62</v>
      </c>
      <c r="B253" t="s">
        <v>31</v>
      </c>
      <c r="C253" t="s">
        <v>61</v>
      </c>
      <c r="D253" t="s">
        <v>61</v>
      </c>
      <c r="E253" t="s">
        <v>31</v>
      </c>
      <c r="F253" t="s">
        <v>61</v>
      </c>
      <c r="G253" t="s">
        <v>61</v>
      </c>
      <c r="H253" t="s">
        <v>61</v>
      </c>
      <c r="I253" t="s">
        <v>184</v>
      </c>
      <c r="J253" s="22">
        <v>43692</v>
      </c>
      <c r="K253" s="28">
        <v>17</v>
      </c>
      <c r="L253">
        <v>19</v>
      </c>
      <c r="M253">
        <v>1</v>
      </c>
      <c r="N253">
        <v>1</v>
      </c>
      <c r="O253">
        <v>0</v>
      </c>
      <c r="P253">
        <v>1</v>
      </c>
      <c r="Q253">
        <v>1</v>
      </c>
      <c r="R253">
        <v>1</v>
      </c>
      <c r="S253" s="28">
        <v>1</v>
      </c>
      <c r="AR253">
        <v>71.5</v>
      </c>
      <c r="AS253">
        <v>71</v>
      </c>
      <c r="AT253">
        <v>69.5</v>
      </c>
      <c r="AU253">
        <v>67.5</v>
      </c>
      <c r="AV253">
        <v>66.5</v>
      </c>
      <c r="AW253">
        <v>65.5</v>
      </c>
      <c r="AX253">
        <v>65</v>
      </c>
      <c r="AY253">
        <v>67.5</v>
      </c>
      <c r="AZ253">
        <v>73</v>
      </c>
      <c r="BA253">
        <v>75.5</v>
      </c>
      <c r="BB253">
        <v>80</v>
      </c>
      <c r="BC253">
        <v>85</v>
      </c>
      <c r="BD253">
        <v>87</v>
      </c>
      <c r="BE253">
        <v>90</v>
      </c>
      <c r="BF253">
        <v>92.5</v>
      </c>
      <c r="BG253">
        <v>95</v>
      </c>
      <c r="BH253">
        <v>97.5</v>
      </c>
      <c r="BI253">
        <v>96</v>
      </c>
      <c r="BJ253">
        <v>91.5</v>
      </c>
      <c r="BK253">
        <v>86.5</v>
      </c>
      <c r="BL253">
        <v>85</v>
      </c>
      <c r="BM253">
        <v>79</v>
      </c>
      <c r="BN253">
        <v>74.5</v>
      </c>
      <c r="BO253">
        <v>72</v>
      </c>
      <c r="DL253">
        <v>17</v>
      </c>
      <c r="DM253">
        <v>19</v>
      </c>
    </row>
    <row r="254" spans="1:121" hidden="1" x14ac:dyDescent="0.25">
      <c r="A254" t="s">
        <v>62</v>
      </c>
      <c r="B254" t="s">
        <v>61</v>
      </c>
      <c r="C254" t="s">
        <v>61</v>
      </c>
      <c r="D254" t="s">
        <v>61</v>
      </c>
      <c r="E254" t="s">
        <v>61</v>
      </c>
      <c r="F254" t="s">
        <v>61</v>
      </c>
      <c r="G254" t="s">
        <v>61</v>
      </c>
      <c r="H254" t="s">
        <v>61</v>
      </c>
      <c r="I254" t="s">
        <v>184</v>
      </c>
      <c r="J254" s="22">
        <v>43692</v>
      </c>
      <c r="K254" s="28">
        <v>19</v>
      </c>
      <c r="L254">
        <v>19</v>
      </c>
      <c r="M254">
        <v>1</v>
      </c>
      <c r="N254">
        <v>1</v>
      </c>
      <c r="O254">
        <v>0</v>
      </c>
      <c r="P254">
        <v>0</v>
      </c>
      <c r="Q254">
        <v>1</v>
      </c>
      <c r="R254">
        <v>0</v>
      </c>
      <c r="S254" s="28">
        <v>1</v>
      </c>
      <c r="AR254">
        <v>76.5</v>
      </c>
      <c r="AS254">
        <v>75</v>
      </c>
      <c r="AT254">
        <v>72</v>
      </c>
      <c r="AU254">
        <v>70</v>
      </c>
      <c r="AV254">
        <v>68.5</v>
      </c>
      <c r="AW254">
        <v>67.5</v>
      </c>
      <c r="AX254">
        <v>67.5</v>
      </c>
      <c r="AY254">
        <v>68.5</v>
      </c>
      <c r="AZ254">
        <v>73.5</v>
      </c>
      <c r="BA254">
        <v>76.5</v>
      </c>
      <c r="BB254">
        <v>82.5</v>
      </c>
      <c r="BC254">
        <v>88.5</v>
      </c>
      <c r="BD254">
        <v>93.5</v>
      </c>
      <c r="BE254">
        <v>98</v>
      </c>
      <c r="BF254">
        <v>99</v>
      </c>
      <c r="BG254">
        <v>98.5</v>
      </c>
      <c r="BH254">
        <v>98</v>
      </c>
      <c r="BI254">
        <v>98</v>
      </c>
      <c r="BJ254">
        <v>95.5</v>
      </c>
      <c r="BK254">
        <v>90.5</v>
      </c>
      <c r="BL254">
        <v>84.5</v>
      </c>
      <c r="BM254">
        <v>80.5</v>
      </c>
      <c r="BN254">
        <v>79.5</v>
      </c>
      <c r="BO254">
        <v>78</v>
      </c>
      <c r="DL254">
        <v>19</v>
      </c>
      <c r="DM254">
        <v>19</v>
      </c>
    </row>
    <row r="255" spans="1:121" hidden="1" x14ac:dyDescent="0.25">
      <c r="A255" t="s">
        <v>62</v>
      </c>
      <c r="B255" t="s">
        <v>202</v>
      </c>
      <c r="C255" t="s">
        <v>61</v>
      </c>
      <c r="D255" t="s">
        <v>61</v>
      </c>
      <c r="E255" t="s">
        <v>61</v>
      </c>
      <c r="F255" t="s">
        <v>97</v>
      </c>
      <c r="G255" t="s">
        <v>61</v>
      </c>
      <c r="H255" t="s">
        <v>61</v>
      </c>
      <c r="I255" t="s">
        <v>184</v>
      </c>
      <c r="J255" s="22">
        <v>43692</v>
      </c>
      <c r="K255" s="28">
        <v>19</v>
      </c>
      <c r="L255">
        <v>19</v>
      </c>
      <c r="M255">
        <v>1</v>
      </c>
      <c r="N255">
        <v>1</v>
      </c>
      <c r="O255">
        <v>0</v>
      </c>
      <c r="P255">
        <v>0</v>
      </c>
      <c r="Q255">
        <v>1</v>
      </c>
      <c r="R255">
        <v>0</v>
      </c>
      <c r="S255" s="28">
        <v>1</v>
      </c>
      <c r="AR255">
        <v>76.5</v>
      </c>
      <c r="AS255">
        <v>75</v>
      </c>
      <c r="AT255">
        <v>72</v>
      </c>
      <c r="AU255">
        <v>70</v>
      </c>
      <c r="AV255">
        <v>68.5</v>
      </c>
      <c r="AW255">
        <v>67.5</v>
      </c>
      <c r="AX255">
        <v>67.5</v>
      </c>
      <c r="AY255">
        <v>68.5</v>
      </c>
      <c r="AZ255">
        <v>73.5</v>
      </c>
      <c r="BA255">
        <v>76.5</v>
      </c>
      <c r="BB255">
        <v>82.5</v>
      </c>
      <c r="BC255">
        <v>88.5</v>
      </c>
      <c r="BD255">
        <v>93.5</v>
      </c>
      <c r="BE255">
        <v>98</v>
      </c>
      <c r="BF255">
        <v>99</v>
      </c>
      <c r="BG255">
        <v>98.5</v>
      </c>
      <c r="BH255">
        <v>98</v>
      </c>
      <c r="BI255">
        <v>98</v>
      </c>
      <c r="BJ255">
        <v>95.5</v>
      </c>
      <c r="BK255">
        <v>90.5</v>
      </c>
      <c r="BL255">
        <v>84.5</v>
      </c>
      <c r="BM255">
        <v>80.5</v>
      </c>
      <c r="BN255">
        <v>79.5</v>
      </c>
      <c r="BO255">
        <v>78</v>
      </c>
      <c r="DL255">
        <v>19</v>
      </c>
      <c r="DM255">
        <v>19</v>
      </c>
    </row>
    <row r="256" spans="1:121" hidden="1" x14ac:dyDescent="0.25">
      <c r="A256" t="s">
        <v>62</v>
      </c>
      <c r="B256" t="s">
        <v>36</v>
      </c>
      <c r="C256" t="s">
        <v>36</v>
      </c>
      <c r="D256" t="s">
        <v>61</v>
      </c>
      <c r="E256" t="s">
        <v>61</v>
      </c>
      <c r="F256" t="s">
        <v>61</v>
      </c>
      <c r="G256" t="s">
        <v>61</v>
      </c>
      <c r="H256" t="s">
        <v>61</v>
      </c>
      <c r="I256" t="s">
        <v>184</v>
      </c>
      <c r="J256" s="22">
        <v>43692</v>
      </c>
      <c r="K256" s="28">
        <v>19</v>
      </c>
      <c r="L256">
        <v>19</v>
      </c>
      <c r="M256">
        <v>2</v>
      </c>
      <c r="N256">
        <v>2</v>
      </c>
      <c r="O256">
        <v>1</v>
      </c>
      <c r="P256">
        <v>0</v>
      </c>
      <c r="Q256">
        <v>1</v>
      </c>
      <c r="R256">
        <v>0</v>
      </c>
      <c r="S256" s="28">
        <v>1</v>
      </c>
      <c r="AR256">
        <v>74</v>
      </c>
      <c r="AS256">
        <v>73</v>
      </c>
      <c r="AT256">
        <v>70.75</v>
      </c>
      <c r="AU256">
        <v>68.75</v>
      </c>
      <c r="AV256">
        <v>67.5</v>
      </c>
      <c r="AW256">
        <v>66.5</v>
      </c>
      <c r="AX256">
        <v>66.25</v>
      </c>
      <c r="AY256">
        <v>68</v>
      </c>
      <c r="AZ256">
        <v>73.25</v>
      </c>
      <c r="BA256">
        <v>76</v>
      </c>
      <c r="BB256">
        <v>81.25</v>
      </c>
      <c r="BC256">
        <v>86.75</v>
      </c>
      <c r="BD256">
        <v>90.25</v>
      </c>
      <c r="BE256">
        <v>94</v>
      </c>
      <c r="BF256">
        <v>95.75</v>
      </c>
      <c r="BG256">
        <v>96.75</v>
      </c>
      <c r="BH256">
        <v>97.75</v>
      </c>
      <c r="BI256">
        <v>97</v>
      </c>
      <c r="BJ256">
        <v>93.5</v>
      </c>
      <c r="BK256">
        <v>88.5</v>
      </c>
      <c r="BL256">
        <v>84.75</v>
      </c>
      <c r="BM256">
        <v>79.75</v>
      </c>
      <c r="BN256">
        <v>77</v>
      </c>
      <c r="BO256">
        <v>75</v>
      </c>
      <c r="DL256">
        <v>17</v>
      </c>
      <c r="DM256">
        <v>19</v>
      </c>
      <c r="DQ256" s="24"/>
    </row>
    <row r="257" spans="1:121" hidden="1" x14ac:dyDescent="0.25">
      <c r="A257" t="s">
        <v>62</v>
      </c>
      <c r="B257" t="s">
        <v>61</v>
      </c>
      <c r="C257" t="s">
        <v>61</v>
      </c>
      <c r="D257" t="s">
        <v>61</v>
      </c>
      <c r="E257" t="s">
        <v>61</v>
      </c>
      <c r="F257" t="s">
        <v>61</v>
      </c>
      <c r="G257" t="s">
        <v>61</v>
      </c>
      <c r="H257" t="s">
        <v>61</v>
      </c>
      <c r="I257" t="s">
        <v>184</v>
      </c>
      <c r="J257" s="22">
        <v>43692</v>
      </c>
      <c r="K257" s="28">
        <v>19</v>
      </c>
      <c r="L257">
        <v>19</v>
      </c>
      <c r="M257">
        <v>2</v>
      </c>
      <c r="N257">
        <v>2</v>
      </c>
      <c r="O257">
        <v>1</v>
      </c>
      <c r="P257">
        <v>0</v>
      </c>
      <c r="Q257">
        <v>1</v>
      </c>
      <c r="R257">
        <v>0</v>
      </c>
      <c r="S257" s="28">
        <v>1</v>
      </c>
      <c r="AR257">
        <v>74</v>
      </c>
      <c r="AS257">
        <v>73</v>
      </c>
      <c r="AT257">
        <v>70.75</v>
      </c>
      <c r="AU257">
        <v>68.75</v>
      </c>
      <c r="AV257">
        <v>67.5</v>
      </c>
      <c r="AW257">
        <v>66.5</v>
      </c>
      <c r="AX257">
        <v>66.25</v>
      </c>
      <c r="AY257">
        <v>68</v>
      </c>
      <c r="AZ257">
        <v>73.25</v>
      </c>
      <c r="BA257">
        <v>76</v>
      </c>
      <c r="BB257">
        <v>81.25</v>
      </c>
      <c r="BC257">
        <v>86.75</v>
      </c>
      <c r="BD257">
        <v>90.25</v>
      </c>
      <c r="BE257">
        <v>94</v>
      </c>
      <c r="BF257">
        <v>95.75</v>
      </c>
      <c r="BG257">
        <v>96.75</v>
      </c>
      <c r="BH257">
        <v>97.75</v>
      </c>
      <c r="BI257">
        <v>97</v>
      </c>
      <c r="BJ257">
        <v>93.5</v>
      </c>
      <c r="BK257">
        <v>88.5</v>
      </c>
      <c r="BL257">
        <v>84.75</v>
      </c>
      <c r="BM257">
        <v>79.75</v>
      </c>
      <c r="BN257">
        <v>77</v>
      </c>
      <c r="BO257">
        <v>75</v>
      </c>
      <c r="DL257">
        <v>17</v>
      </c>
      <c r="DM257">
        <v>19</v>
      </c>
      <c r="DQ257" s="24"/>
    </row>
    <row r="258" spans="1:121" hidden="1" x14ac:dyDescent="0.25">
      <c r="A258" t="s">
        <v>62</v>
      </c>
      <c r="B258" t="s">
        <v>202</v>
      </c>
      <c r="C258" t="s">
        <v>61</v>
      </c>
      <c r="D258" t="s">
        <v>61</v>
      </c>
      <c r="E258" t="s">
        <v>61</v>
      </c>
      <c r="F258" t="s">
        <v>97</v>
      </c>
      <c r="G258" t="s">
        <v>61</v>
      </c>
      <c r="H258" t="s">
        <v>61</v>
      </c>
      <c r="I258" t="s">
        <v>184</v>
      </c>
      <c r="J258" s="22">
        <v>43692</v>
      </c>
      <c r="K258" s="28">
        <v>19</v>
      </c>
      <c r="L258">
        <v>19</v>
      </c>
      <c r="M258">
        <v>2</v>
      </c>
      <c r="N258">
        <v>2</v>
      </c>
      <c r="O258">
        <v>1</v>
      </c>
      <c r="P258">
        <v>0</v>
      </c>
      <c r="Q258">
        <v>1</v>
      </c>
      <c r="R258">
        <v>0</v>
      </c>
      <c r="S258" s="28">
        <v>1</v>
      </c>
      <c r="AR258">
        <v>74</v>
      </c>
      <c r="AS258">
        <v>73</v>
      </c>
      <c r="AT258">
        <v>70.75</v>
      </c>
      <c r="AU258">
        <v>68.75</v>
      </c>
      <c r="AV258">
        <v>67.5</v>
      </c>
      <c r="AW258">
        <v>66.5</v>
      </c>
      <c r="AX258">
        <v>66.25</v>
      </c>
      <c r="AY258">
        <v>68</v>
      </c>
      <c r="AZ258">
        <v>73.25</v>
      </c>
      <c r="BA258">
        <v>76</v>
      </c>
      <c r="BB258">
        <v>81.25</v>
      </c>
      <c r="BC258">
        <v>86.75</v>
      </c>
      <c r="BD258">
        <v>90.25</v>
      </c>
      <c r="BE258">
        <v>94</v>
      </c>
      <c r="BF258">
        <v>95.75</v>
      </c>
      <c r="BG258">
        <v>96.75</v>
      </c>
      <c r="BH258">
        <v>97.75</v>
      </c>
      <c r="BI258">
        <v>97</v>
      </c>
      <c r="BJ258">
        <v>93.5</v>
      </c>
      <c r="BK258">
        <v>88.5</v>
      </c>
      <c r="BL258">
        <v>84.75</v>
      </c>
      <c r="BM258">
        <v>79.75</v>
      </c>
      <c r="BN258">
        <v>77</v>
      </c>
      <c r="BO258">
        <v>75</v>
      </c>
      <c r="DL258">
        <v>17</v>
      </c>
      <c r="DM258">
        <v>19</v>
      </c>
      <c r="DQ258" s="24"/>
    </row>
    <row r="259" spans="1:121" hidden="1" x14ac:dyDescent="0.25">
      <c r="A259" t="s">
        <v>62</v>
      </c>
      <c r="B259" t="s">
        <v>35</v>
      </c>
      <c r="C259" t="s">
        <v>61</v>
      </c>
      <c r="D259" t="s">
        <v>61</v>
      </c>
      <c r="E259" t="s">
        <v>35</v>
      </c>
      <c r="F259" t="s">
        <v>61</v>
      </c>
      <c r="G259" t="s">
        <v>61</v>
      </c>
      <c r="H259" t="s">
        <v>61</v>
      </c>
      <c r="I259" t="s">
        <v>208</v>
      </c>
      <c r="J259" s="22">
        <v>43704</v>
      </c>
      <c r="K259" s="28">
        <v>19</v>
      </c>
      <c r="L259">
        <v>19</v>
      </c>
      <c r="M259">
        <v>2</v>
      </c>
      <c r="N259">
        <v>2</v>
      </c>
      <c r="O259">
        <v>0</v>
      </c>
      <c r="P259">
        <v>0</v>
      </c>
      <c r="Q259">
        <v>1</v>
      </c>
      <c r="R259">
        <v>0</v>
      </c>
      <c r="S259" s="28">
        <v>1</v>
      </c>
      <c r="AR259">
        <v>66.5</v>
      </c>
      <c r="AS259">
        <v>66</v>
      </c>
      <c r="AT259">
        <v>65.75</v>
      </c>
      <c r="AU259">
        <v>65</v>
      </c>
      <c r="AV259">
        <v>64</v>
      </c>
      <c r="AW259">
        <v>63.5</v>
      </c>
      <c r="AX259">
        <v>63.25</v>
      </c>
      <c r="AY259">
        <v>63.25</v>
      </c>
      <c r="AZ259">
        <v>65.75</v>
      </c>
      <c r="BA259">
        <v>70</v>
      </c>
      <c r="BB259">
        <v>74</v>
      </c>
      <c r="BC259">
        <v>78.25</v>
      </c>
      <c r="BD259">
        <v>81.5</v>
      </c>
      <c r="BE259">
        <v>84.25</v>
      </c>
      <c r="BF259">
        <v>85.75</v>
      </c>
      <c r="BG259">
        <v>87.25</v>
      </c>
      <c r="BH259">
        <v>87</v>
      </c>
      <c r="BI259">
        <v>85.25</v>
      </c>
      <c r="BJ259">
        <v>82</v>
      </c>
      <c r="BK259">
        <v>76.75</v>
      </c>
      <c r="BL259">
        <v>72.25</v>
      </c>
      <c r="BM259">
        <v>69.75</v>
      </c>
      <c r="BN259">
        <v>68.25</v>
      </c>
      <c r="BO259">
        <v>66.75</v>
      </c>
      <c r="DL259">
        <v>19</v>
      </c>
      <c r="DM259">
        <v>19</v>
      </c>
      <c r="DQ259" s="24"/>
    </row>
    <row r="260" spans="1:121" hidden="1" x14ac:dyDescent="0.25">
      <c r="A260" t="s">
        <v>62</v>
      </c>
      <c r="B260" t="s">
        <v>109</v>
      </c>
      <c r="C260" t="s">
        <v>61</v>
      </c>
      <c r="D260" t="s">
        <v>109</v>
      </c>
      <c r="E260" t="s">
        <v>61</v>
      </c>
      <c r="F260" t="s">
        <v>61</v>
      </c>
      <c r="G260" t="s">
        <v>61</v>
      </c>
      <c r="H260" t="s">
        <v>61</v>
      </c>
      <c r="I260" t="s">
        <v>208</v>
      </c>
      <c r="J260" s="22">
        <v>43704</v>
      </c>
      <c r="K260" s="28">
        <v>19</v>
      </c>
      <c r="L260">
        <v>19</v>
      </c>
      <c r="M260">
        <v>60</v>
      </c>
      <c r="N260">
        <v>60</v>
      </c>
      <c r="O260">
        <v>0</v>
      </c>
      <c r="P260">
        <v>0</v>
      </c>
      <c r="Q260">
        <v>0</v>
      </c>
      <c r="R260">
        <v>1</v>
      </c>
      <c r="S260" s="28">
        <v>1</v>
      </c>
      <c r="AR260">
        <v>66.5</v>
      </c>
      <c r="AS260">
        <v>66</v>
      </c>
      <c r="AT260">
        <v>66</v>
      </c>
      <c r="AU260">
        <v>65.5</v>
      </c>
      <c r="AV260">
        <v>64</v>
      </c>
      <c r="AW260">
        <v>63.5</v>
      </c>
      <c r="AX260">
        <v>63.5</v>
      </c>
      <c r="AY260">
        <v>63</v>
      </c>
      <c r="AZ260">
        <v>66</v>
      </c>
      <c r="BA260">
        <v>70.5</v>
      </c>
      <c r="BB260">
        <v>75</v>
      </c>
      <c r="BC260">
        <v>79</v>
      </c>
      <c r="BD260">
        <v>82</v>
      </c>
      <c r="BE260">
        <v>84.5</v>
      </c>
      <c r="BF260">
        <v>86</v>
      </c>
      <c r="BG260">
        <v>86</v>
      </c>
      <c r="BH260">
        <v>85</v>
      </c>
      <c r="BI260">
        <v>83.5</v>
      </c>
      <c r="BJ260">
        <v>80</v>
      </c>
      <c r="BK260">
        <v>75</v>
      </c>
      <c r="BL260">
        <v>71.5</v>
      </c>
      <c r="BM260">
        <v>69.5</v>
      </c>
      <c r="BN260">
        <v>68.5</v>
      </c>
      <c r="BO260">
        <v>67</v>
      </c>
      <c r="DL260">
        <v>19</v>
      </c>
      <c r="DM260">
        <v>19</v>
      </c>
      <c r="DQ260" s="24"/>
    </row>
    <row r="261" spans="1:121" hidden="1" x14ac:dyDescent="0.25">
      <c r="A261" t="s">
        <v>62</v>
      </c>
      <c r="B261" t="s">
        <v>37</v>
      </c>
      <c r="C261" t="s">
        <v>61</v>
      </c>
      <c r="D261" t="s">
        <v>61</v>
      </c>
      <c r="E261" t="s">
        <v>37</v>
      </c>
      <c r="F261" t="s">
        <v>61</v>
      </c>
      <c r="G261" t="s">
        <v>61</v>
      </c>
      <c r="H261" t="s">
        <v>61</v>
      </c>
      <c r="I261" t="s">
        <v>208</v>
      </c>
      <c r="J261" s="22">
        <v>43704</v>
      </c>
      <c r="K261" s="28">
        <v>19</v>
      </c>
      <c r="L261">
        <v>19</v>
      </c>
      <c r="M261">
        <v>66</v>
      </c>
      <c r="N261">
        <v>66</v>
      </c>
      <c r="O261">
        <v>0</v>
      </c>
      <c r="P261">
        <v>0</v>
      </c>
      <c r="Q261">
        <v>0</v>
      </c>
      <c r="R261">
        <v>0</v>
      </c>
      <c r="S261" s="28">
        <v>0</v>
      </c>
      <c r="T261">
        <v>8384.1540000000005</v>
      </c>
      <c r="U261">
        <v>8218.3729999999996</v>
      </c>
      <c r="V261">
        <v>7999.39</v>
      </c>
      <c r="W261">
        <v>7922.1229999999996</v>
      </c>
      <c r="X261">
        <v>7936.61</v>
      </c>
      <c r="Y261">
        <v>9366.5779999999995</v>
      </c>
      <c r="Z261">
        <v>12393.82</v>
      </c>
      <c r="AA261">
        <v>13140.93</v>
      </c>
      <c r="AB261">
        <v>15587.18</v>
      </c>
      <c r="AC261">
        <v>19358.75</v>
      </c>
      <c r="AD261">
        <v>21718.35</v>
      </c>
      <c r="AE261">
        <v>22373.7</v>
      </c>
      <c r="AF261">
        <v>22345.21</v>
      </c>
      <c r="AG261">
        <v>22280.82</v>
      </c>
      <c r="AH261">
        <v>22092.48</v>
      </c>
      <c r="AI261">
        <v>21811.05</v>
      </c>
      <c r="AJ261">
        <v>20897.53</v>
      </c>
      <c r="AK261">
        <v>19505.14</v>
      </c>
      <c r="AL261">
        <v>15337.27</v>
      </c>
      <c r="AM261">
        <v>13719.44</v>
      </c>
      <c r="AN261">
        <v>12229.78</v>
      </c>
      <c r="AO261">
        <v>10514.27</v>
      </c>
      <c r="AP261">
        <v>9413.7070000000003</v>
      </c>
      <c r="AQ261">
        <v>9018.4470000000001</v>
      </c>
      <c r="AR261">
        <v>65.969700000000003</v>
      </c>
      <c r="AS261">
        <v>65.469700000000003</v>
      </c>
      <c r="AT261">
        <v>65.356059999999999</v>
      </c>
      <c r="AU261">
        <v>64.780299999999997</v>
      </c>
      <c r="AV261">
        <v>63.545459999999999</v>
      </c>
      <c r="AW261">
        <v>63.083329999999997</v>
      </c>
      <c r="AX261">
        <v>62.931820000000002</v>
      </c>
      <c r="AY261">
        <v>62.69697</v>
      </c>
      <c r="AZ261">
        <v>65.356059999999999</v>
      </c>
      <c r="BA261">
        <v>69.704539999999994</v>
      </c>
      <c r="BB261">
        <v>74.128780000000006</v>
      </c>
      <c r="BC261">
        <v>78.356059999999999</v>
      </c>
      <c r="BD261">
        <v>81.659090000000006</v>
      </c>
      <c r="BE261">
        <v>84.424239999999998</v>
      </c>
      <c r="BF261">
        <v>85.962119999999999</v>
      </c>
      <c r="BG261">
        <v>86.340909999999994</v>
      </c>
      <c r="BH261">
        <v>85.340909999999994</v>
      </c>
      <c r="BI261">
        <v>83.651510000000002</v>
      </c>
      <c r="BJ261">
        <v>80.340909999999994</v>
      </c>
      <c r="BK261">
        <v>75.340909999999994</v>
      </c>
      <c r="BL261">
        <v>71.386359999999996</v>
      </c>
      <c r="BM261">
        <v>69.083340000000007</v>
      </c>
      <c r="BN261">
        <v>67.818179999999998</v>
      </c>
      <c r="BO261">
        <v>66.393940000000001</v>
      </c>
      <c r="BP261">
        <v>-70.883070000000004</v>
      </c>
      <c r="BQ261">
        <v>-81.114170000000001</v>
      </c>
      <c r="BR261">
        <v>-57.520029999999998</v>
      </c>
      <c r="BS261">
        <v>-41.28736</v>
      </c>
      <c r="BT261">
        <v>-16.223890000000001</v>
      </c>
      <c r="BU261">
        <v>185.5153</v>
      </c>
      <c r="BV261">
        <v>153.136</v>
      </c>
      <c r="BW261">
        <v>91.156400000000005</v>
      </c>
      <c r="BX261">
        <v>-214.16970000000001</v>
      </c>
      <c r="BY261">
        <v>-158.36770000000001</v>
      </c>
      <c r="BZ261">
        <v>51.786999999999999</v>
      </c>
      <c r="CA261">
        <v>32.161250000000003</v>
      </c>
      <c r="CB261">
        <v>53.229309999999998</v>
      </c>
      <c r="CC261">
        <v>-22.98677</v>
      </c>
      <c r="CD261">
        <v>-147.86060000000001</v>
      </c>
      <c r="CE261">
        <v>-462.94290000000001</v>
      </c>
      <c r="CF261">
        <v>-350.0788</v>
      </c>
      <c r="CG261">
        <v>-245.47800000000001</v>
      </c>
      <c r="CH261">
        <v>2205.5250000000001</v>
      </c>
      <c r="CI261">
        <v>993.13840000000005</v>
      </c>
      <c r="CJ261">
        <v>573.67579999999998</v>
      </c>
      <c r="CK261">
        <v>391.80880000000002</v>
      </c>
      <c r="CL261">
        <v>-32.166559999999997</v>
      </c>
      <c r="CM261">
        <v>-124.5408</v>
      </c>
      <c r="CN261">
        <v>2034.54</v>
      </c>
      <c r="CO261">
        <v>1904.925</v>
      </c>
      <c r="CP261" s="24">
        <v>1865.645</v>
      </c>
      <c r="CQ261" s="24">
        <v>1563.068</v>
      </c>
      <c r="CR261">
        <v>1762.471</v>
      </c>
      <c r="CS261">
        <v>2781.915</v>
      </c>
      <c r="CT261">
        <v>3258.41</v>
      </c>
      <c r="CU261">
        <v>2042.7139999999999</v>
      </c>
      <c r="CV261">
        <v>3254.4940000000001</v>
      </c>
      <c r="CW261">
        <v>5380.8190000000004</v>
      </c>
      <c r="CX261">
        <v>7281.2529999999997</v>
      </c>
      <c r="CY261">
        <v>3450.0720000000001</v>
      </c>
      <c r="CZ261">
        <v>2936.2820000000002</v>
      </c>
      <c r="DA261">
        <v>3706.7779999999998</v>
      </c>
      <c r="DB261">
        <v>7403.7049999999999</v>
      </c>
      <c r="DC261">
        <v>10974.16</v>
      </c>
      <c r="DD261">
        <v>12204.19</v>
      </c>
      <c r="DE261">
        <v>12564.52</v>
      </c>
      <c r="DF261">
        <v>14667.86</v>
      </c>
      <c r="DG261">
        <v>12725.32</v>
      </c>
      <c r="DH261">
        <v>6883.8140000000003</v>
      </c>
      <c r="DI261">
        <v>4537.4399999999996</v>
      </c>
      <c r="DJ261">
        <v>3574.768</v>
      </c>
      <c r="DK261">
        <v>3711.2959999999998</v>
      </c>
      <c r="DL261">
        <v>19</v>
      </c>
      <c r="DM261">
        <v>19</v>
      </c>
    </row>
    <row r="262" spans="1:121" hidden="1" x14ac:dyDescent="0.25">
      <c r="A262" t="s">
        <v>62</v>
      </c>
      <c r="B262" t="s">
        <v>209</v>
      </c>
      <c r="C262" t="s">
        <v>61</v>
      </c>
      <c r="D262" t="s">
        <v>61</v>
      </c>
      <c r="E262" t="s">
        <v>61</v>
      </c>
      <c r="F262" t="s">
        <v>61</v>
      </c>
      <c r="G262" t="s">
        <v>61</v>
      </c>
      <c r="H262" t="s">
        <v>209</v>
      </c>
      <c r="I262" t="s">
        <v>208</v>
      </c>
      <c r="J262" s="22">
        <v>43704</v>
      </c>
      <c r="K262" s="28">
        <v>19</v>
      </c>
      <c r="L262">
        <v>19</v>
      </c>
      <c r="M262">
        <v>1</v>
      </c>
      <c r="N262">
        <v>1</v>
      </c>
      <c r="O262">
        <v>0</v>
      </c>
      <c r="P262">
        <v>1</v>
      </c>
      <c r="Q262">
        <v>1</v>
      </c>
      <c r="R262">
        <v>1</v>
      </c>
      <c r="S262" s="28">
        <v>1</v>
      </c>
      <c r="AR262">
        <v>59.5</v>
      </c>
      <c r="AS262">
        <v>59</v>
      </c>
      <c r="AT262">
        <v>58.5</v>
      </c>
      <c r="AU262">
        <v>58</v>
      </c>
      <c r="AV262">
        <v>58</v>
      </c>
      <c r="AW262">
        <v>58</v>
      </c>
      <c r="AX262">
        <v>57</v>
      </c>
      <c r="AY262">
        <v>58</v>
      </c>
      <c r="AZ262">
        <v>58.5</v>
      </c>
      <c r="BA262">
        <v>62</v>
      </c>
      <c r="BB262">
        <v>67.5</v>
      </c>
      <c r="BC262">
        <v>73.5</v>
      </c>
      <c r="BD262">
        <v>79.5</v>
      </c>
      <c r="BE262">
        <v>84.5</v>
      </c>
      <c r="BF262">
        <v>86.5</v>
      </c>
      <c r="BG262">
        <v>85.5</v>
      </c>
      <c r="BH262">
        <v>81.5</v>
      </c>
      <c r="BI262">
        <v>78.5</v>
      </c>
      <c r="BJ262">
        <v>76.5</v>
      </c>
      <c r="BK262">
        <v>72.5</v>
      </c>
      <c r="BL262">
        <v>67</v>
      </c>
      <c r="BM262">
        <v>63</v>
      </c>
      <c r="BN262">
        <v>60.5</v>
      </c>
      <c r="BO262">
        <v>60</v>
      </c>
      <c r="CP262" s="24"/>
      <c r="CQ262" s="24"/>
      <c r="CR262" s="24"/>
      <c r="CT262" s="24"/>
      <c r="DL262">
        <v>19</v>
      </c>
      <c r="DM262">
        <v>19</v>
      </c>
    </row>
    <row r="263" spans="1:121" hidden="1" x14ac:dyDescent="0.25">
      <c r="A263" t="s">
        <v>62</v>
      </c>
      <c r="B263" t="s">
        <v>33</v>
      </c>
      <c r="C263" t="s">
        <v>61</v>
      </c>
      <c r="D263" t="s">
        <v>61</v>
      </c>
      <c r="E263" t="s">
        <v>33</v>
      </c>
      <c r="F263" t="s">
        <v>61</v>
      </c>
      <c r="G263" t="s">
        <v>61</v>
      </c>
      <c r="H263" t="s">
        <v>61</v>
      </c>
      <c r="I263" t="s">
        <v>208</v>
      </c>
      <c r="J263" s="22">
        <v>43704</v>
      </c>
      <c r="K263" s="28">
        <v>19</v>
      </c>
      <c r="L263">
        <v>19</v>
      </c>
      <c r="M263">
        <v>110</v>
      </c>
      <c r="N263">
        <v>110</v>
      </c>
      <c r="O263">
        <v>0</v>
      </c>
      <c r="P263">
        <v>0</v>
      </c>
      <c r="Q263">
        <v>0</v>
      </c>
      <c r="R263">
        <v>0</v>
      </c>
      <c r="S263" s="28">
        <v>0</v>
      </c>
      <c r="T263">
        <v>8121.6139999999996</v>
      </c>
      <c r="U263">
        <v>7920.7209999999995</v>
      </c>
      <c r="V263">
        <v>7777.0770000000002</v>
      </c>
      <c r="W263">
        <v>7849.4380000000001</v>
      </c>
      <c r="X263">
        <v>8145.402</v>
      </c>
      <c r="Y263">
        <v>8536.0779999999995</v>
      </c>
      <c r="Z263">
        <v>9769.1610000000001</v>
      </c>
      <c r="AA263">
        <v>9809.5040000000008</v>
      </c>
      <c r="AB263">
        <v>11607.93</v>
      </c>
      <c r="AC263">
        <v>11707.07</v>
      </c>
      <c r="AD263">
        <v>12546.76</v>
      </c>
      <c r="AE263">
        <v>13361.79</v>
      </c>
      <c r="AF263">
        <v>14140.99</v>
      </c>
      <c r="AG263">
        <v>14758.74</v>
      </c>
      <c r="AH263">
        <v>15155.59</v>
      </c>
      <c r="AI263">
        <v>15500.46</v>
      </c>
      <c r="AJ263">
        <v>16316.71</v>
      </c>
      <c r="AK263">
        <v>16528.86</v>
      </c>
      <c r="AL263">
        <v>14257.1</v>
      </c>
      <c r="AM263">
        <v>16074.78</v>
      </c>
      <c r="AN263">
        <v>15271.76</v>
      </c>
      <c r="AO263">
        <v>13570.5</v>
      </c>
      <c r="AP263">
        <v>11419.07</v>
      </c>
      <c r="AQ263">
        <v>9154.7880000000005</v>
      </c>
      <c r="AR263">
        <v>64.354550000000003</v>
      </c>
      <c r="AS263">
        <v>63.636360000000003</v>
      </c>
      <c r="AT263">
        <v>62.954540000000001</v>
      </c>
      <c r="AU263">
        <v>62.2</v>
      </c>
      <c r="AV263">
        <v>61.58182</v>
      </c>
      <c r="AW263">
        <v>61.163640000000001</v>
      </c>
      <c r="AX263">
        <v>60.58182</v>
      </c>
      <c r="AY263">
        <v>61</v>
      </c>
      <c r="AZ263">
        <v>63.445450000000001</v>
      </c>
      <c r="BA263">
        <v>67.436359999999993</v>
      </c>
      <c r="BB263">
        <v>71.84545</v>
      </c>
      <c r="BC263">
        <v>76.645449999999997</v>
      </c>
      <c r="BD263">
        <v>80.772729999999996</v>
      </c>
      <c r="BE263">
        <v>84.045460000000006</v>
      </c>
      <c r="BF263">
        <v>85.663640000000001</v>
      </c>
      <c r="BG263">
        <v>87.00909</v>
      </c>
      <c r="BH263">
        <v>86.590909999999994</v>
      </c>
      <c r="BI263">
        <v>84.936359999999993</v>
      </c>
      <c r="BJ263">
        <v>81.972719999999995</v>
      </c>
      <c r="BK263">
        <v>76.918180000000007</v>
      </c>
      <c r="BL263">
        <v>71.563640000000007</v>
      </c>
      <c r="BM263">
        <v>68.254549999999995</v>
      </c>
      <c r="BN263">
        <v>66.281809999999993</v>
      </c>
      <c r="BO263">
        <v>64.890910000000005</v>
      </c>
      <c r="BP263">
        <v>-96.061729999999997</v>
      </c>
      <c r="BQ263">
        <v>-99.957499999999996</v>
      </c>
      <c r="BR263">
        <v>-101.8659</v>
      </c>
      <c r="BS263">
        <v>-43.905630000000002</v>
      </c>
      <c r="BT263">
        <v>-32.445929999999997</v>
      </c>
      <c r="BU263">
        <v>24.535889999999998</v>
      </c>
      <c r="BV263">
        <v>14.19007</v>
      </c>
      <c r="BW263">
        <v>17.43337</v>
      </c>
      <c r="BX263">
        <v>-27.183209999999999</v>
      </c>
      <c r="BY263">
        <v>1.23628</v>
      </c>
      <c r="BZ263">
        <v>109.7548</v>
      </c>
      <c r="CA263">
        <v>-81.883840000000006</v>
      </c>
      <c r="CB263">
        <v>48.773530000000001</v>
      </c>
      <c r="CC263">
        <v>-81.071330000000003</v>
      </c>
      <c r="CD263">
        <v>-106.45820000000001</v>
      </c>
      <c r="CE263">
        <v>26.128550000000001</v>
      </c>
      <c r="CF263">
        <v>-490.48540000000003</v>
      </c>
      <c r="CG263">
        <v>-349.89510000000001</v>
      </c>
      <c r="CH263">
        <v>2260.9949999999999</v>
      </c>
      <c r="CI263">
        <v>-232.04859999999999</v>
      </c>
      <c r="CJ263">
        <v>-12.8931</v>
      </c>
      <c r="CK263">
        <v>131.1728</v>
      </c>
      <c r="CL263">
        <v>72.824420000000003</v>
      </c>
      <c r="CM263">
        <v>7.1155350000000004</v>
      </c>
      <c r="CN263">
        <v>2978.857</v>
      </c>
      <c r="CO263">
        <v>2904</v>
      </c>
      <c r="CP263" s="24">
        <v>2648.0219999999999</v>
      </c>
      <c r="CQ263" s="24">
        <v>1812.6659999999999</v>
      </c>
      <c r="CR263" s="24">
        <v>1592.606</v>
      </c>
      <c r="CS263">
        <v>1890</v>
      </c>
      <c r="CT263" s="24">
        <v>1831.68</v>
      </c>
      <c r="CU263">
        <v>1541.99</v>
      </c>
      <c r="CV263">
        <v>2135.7809999999999</v>
      </c>
      <c r="CW263">
        <v>2927.953</v>
      </c>
      <c r="CX263">
        <v>5466.3540000000003</v>
      </c>
      <c r="CY263">
        <v>4858.3289999999997</v>
      </c>
      <c r="CZ263">
        <v>7901.723</v>
      </c>
      <c r="DA263">
        <v>4810.5320000000002</v>
      </c>
      <c r="DB263">
        <v>4816.3069999999998</v>
      </c>
      <c r="DC263">
        <v>5546.02</v>
      </c>
      <c r="DD263">
        <v>4552.0479999999998</v>
      </c>
      <c r="DE263">
        <v>4122.16</v>
      </c>
      <c r="DF263">
        <v>6694.4989999999998</v>
      </c>
      <c r="DG263">
        <v>4608.915</v>
      </c>
      <c r="DH263">
        <v>5443.81</v>
      </c>
      <c r="DI263">
        <v>4548.5169999999998</v>
      </c>
      <c r="DJ263">
        <v>3271.1669999999999</v>
      </c>
      <c r="DK263">
        <v>3886.328</v>
      </c>
      <c r="DL263">
        <v>19</v>
      </c>
      <c r="DM263">
        <v>19</v>
      </c>
    </row>
    <row r="264" spans="1:121" hidden="1" x14ac:dyDescent="0.25">
      <c r="A264" t="s">
        <v>62</v>
      </c>
      <c r="B264" t="s">
        <v>32</v>
      </c>
      <c r="C264" t="s">
        <v>32</v>
      </c>
      <c r="D264" t="s">
        <v>61</v>
      </c>
      <c r="E264" t="s">
        <v>61</v>
      </c>
      <c r="F264" t="s">
        <v>61</v>
      </c>
      <c r="G264" t="s">
        <v>61</v>
      </c>
      <c r="H264" t="s">
        <v>61</v>
      </c>
      <c r="I264" t="s">
        <v>208</v>
      </c>
      <c r="J264" s="22">
        <v>43704</v>
      </c>
      <c r="K264" s="28">
        <v>19</v>
      </c>
      <c r="L264">
        <v>19</v>
      </c>
      <c r="M264">
        <v>4</v>
      </c>
      <c r="N264">
        <v>4</v>
      </c>
      <c r="O264">
        <v>0</v>
      </c>
      <c r="P264">
        <v>0</v>
      </c>
      <c r="Q264">
        <v>1</v>
      </c>
      <c r="R264">
        <v>1</v>
      </c>
      <c r="S264" s="28">
        <v>1</v>
      </c>
      <c r="AR264">
        <v>59.5</v>
      </c>
      <c r="AS264">
        <v>59</v>
      </c>
      <c r="AT264">
        <v>58.5</v>
      </c>
      <c r="AU264">
        <v>58</v>
      </c>
      <c r="AV264">
        <v>58</v>
      </c>
      <c r="AW264">
        <v>58</v>
      </c>
      <c r="AX264">
        <v>57</v>
      </c>
      <c r="AY264">
        <v>58</v>
      </c>
      <c r="AZ264">
        <v>58.5</v>
      </c>
      <c r="BA264">
        <v>62</v>
      </c>
      <c r="BB264">
        <v>67.5</v>
      </c>
      <c r="BC264">
        <v>73.5</v>
      </c>
      <c r="BD264">
        <v>79.5</v>
      </c>
      <c r="BE264">
        <v>84.5</v>
      </c>
      <c r="BF264">
        <v>86.5</v>
      </c>
      <c r="BG264">
        <v>85.5</v>
      </c>
      <c r="BH264">
        <v>81.5</v>
      </c>
      <c r="BI264">
        <v>78.5</v>
      </c>
      <c r="BJ264">
        <v>76.5</v>
      </c>
      <c r="BK264">
        <v>72.5</v>
      </c>
      <c r="BL264">
        <v>67</v>
      </c>
      <c r="BM264">
        <v>63</v>
      </c>
      <c r="BN264">
        <v>60.5</v>
      </c>
      <c r="BO264">
        <v>60</v>
      </c>
      <c r="DL264">
        <v>19</v>
      </c>
      <c r="DM264">
        <v>19</v>
      </c>
    </row>
    <row r="265" spans="1:121" hidden="1" x14ac:dyDescent="0.25">
      <c r="A265" t="s">
        <v>62</v>
      </c>
      <c r="B265" t="s">
        <v>186</v>
      </c>
      <c r="C265" t="s">
        <v>61</v>
      </c>
      <c r="D265" t="s">
        <v>61</v>
      </c>
      <c r="E265" t="s">
        <v>186</v>
      </c>
      <c r="F265" t="s">
        <v>61</v>
      </c>
      <c r="G265" t="s">
        <v>61</v>
      </c>
      <c r="H265" t="s">
        <v>61</v>
      </c>
      <c r="I265" t="s">
        <v>208</v>
      </c>
      <c r="J265" s="22">
        <v>43704</v>
      </c>
      <c r="K265" s="28">
        <v>19</v>
      </c>
      <c r="L265">
        <v>19</v>
      </c>
      <c r="M265">
        <v>10</v>
      </c>
      <c r="N265">
        <v>10</v>
      </c>
      <c r="O265">
        <v>0</v>
      </c>
      <c r="P265">
        <v>0</v>
      </c>
      <c r="Q265">
        <v>1</v>
      </c>
      <c r="R265">
        <v>0</v>
      </c>
      <c r="S265" s="28">
        <v>1</v>
      </c>
      <c r="AR265">
        <v>65.8</v>
      </c>
      <c r="AS265">
        <v>65.3</v>
      </c>
      <c r="AT265">
        <v>65</v>
      </c>
      <c r="AU265">
        <v>64.25</v>
      </c>
      <c r="AV265">
        <v>63.4</v>
      </c>
      <c r="AW265">
        <v>62.95</v>
      </c>
      <c r="AX265">
        <v>62.6</v>
      </c>
      <c r="AY265">
        <v>62.75</v>
      </c>
      <c r="AZ265">
        <v>65</v>
      </c>
      <c r="BA265">
        <v>69.150000000000006</v>
      </c>
      <c r="BB265">
        <v>73.25</v>
      </c>
      <c r="BC265">
        <v>77.7</v>
      </c>
      <c r="BD265">
        <v>81.25</v>
      </c>
      <c r="BE265">
        <v>84.25</v>
      </c>
      <c r="BF265">
        <v>85.8</v>
      </c>
      <c r="BG265">
        <v>87.2</v>
      </c>
      <c r="BH265">
        <v>86.65</v>
      </c>
      <c r="BI265">
        <v>84.75</v>
      </c>
      <c r="BJ265">
        <v>81.650000000000006</v>
      </c>
      <c r="BK265">
        <v>76.5</v>
      </c>
      <c r="BL265">
        <v>71.8</v>
      </c>
      <c r="BM265">
        <v>69.099999999999994</v>
      </c>
      <c r="BN265">
        <v>67.45</v>
      </c>
      <c r="BO265">
        <v>66.05</v>
      </c>
      <c r="DL265">
        <v>19</v>
      </c>
      <c r="DM265">
        <v>19</v>
      </c>
    </row>
    <row r="266" spans="1:121" hidden="1" x14ac:dyDescent="0.25">
      <c r="A266" t="s">
        <v>62</v>
      </c>
      <c r="B266" t="s">
        <v>203</v>
      </c>
      <c r="C266" t="s">
        <v>61</v>
      </c>
      <c r="D266" t="s">
        <v>61</v>
      </c>
      <c r="E266" t="s">
        <v>61</v>
      </c>
      <c r="F266" t="s">
        <v>98</v>
      </c>
      <c r="G266" t="s">
        <v>61</v>
      </c>
      <c r="H266" t="s">
        <v>61</v>
      </c>
      <c r="I266" t="s">
        <v>208</v>
      </c>
      <c r="J266" s="22">
        <v>43704</v>
      </c>
      <c r="K266" s="28">
        <v>19</v>
      </c>
      <c r="L266">
        <v>19</v>
      </c>
      <c r="M266">
        <v>35</v>
      </c>
      <c r="N266">
        <v>35</v>
      </c>
      <c r="O266">
        <v>0</v>
      </c>
      <c r="P266">
        <v>0</v>
      </c>
      <c r="Q266">
        <v>0</v>
      </c>
      <c r="R266">
        <v>1</v>
      </c>
      <c r="S266" s="28">
        <v>1</v>
      </c>
      <c r="AR266">
        <v>64.628569999999996</v>
      </c>
      <c r="AS266">
        <v>63.957140000000003</v>
      </c>
      <c r="AT266">
        <v>63.228569999999998</v>
      </c>
      <c r="AU266">
        <v>62.457140000000003</v>
      </c>
      <c r="AV266">
        <v>61.871429999999997</v>
      </c>
      <c r="AW266">
        <v>61.414290000000001</v>
      </c>
      <c r="AX266">
        <v>60.842860000000002</v>
      </c>
      <c r="AY266">
        <v>61.31429</v>
      </c>
      <c r="AZ266">
        <v>63.785710000000002</v>
      </c>
      <c r="BA266">
        <v>67.742859999999993</v>
      </c>
      <c r="BB266">
        <v>71.928569999999993</v>
      </c>
      <c r="BC266">
        <v>76.542850000000001</v>
      </c>
      <c r="BD266">
        <v>80.542850000000001</v>
      </c>
      <c r="BE266">
        <v>83.614289999999997</v>
      </c>
      <c r="BF266">
        <v>85.3</v>
      </c>
      <c r="BG266">
        <v>86.857140000000001</v>
      </c>
      <c r="BH266">
        <v>86.68571</v>
      </c>
      <c r="BI266">
        <v>85.2</v>
      </c>
      <c r="BJ266">
        <v>82.328580000000002</v>
      </c>
      <c r="BK266">
        <v>77.2</v>
      </c>
      <c r="BL266">
        <v>71.728570000000005</v>
      </c>
      <c r="BM266">
        <v>68.442859999999996</v>
      </c>
      <c r="BN266">
        <v>66.514279999999999</v>
      </c>
      <c r="BO266">
        <v>65.142859999999999</v>
      </c>
      <c r="DL266">
        <v>19</v>
      </c>
      <c r="DM266">
        <v>19</v>
      </c>
    </row>
    <row r="267" spans="1:121" hidden="1" x14ac:dyDescent="0.25">
      <c r="A267" t="s">
        <v>62</v>
      </c>
      <c r="B267" t="s">
        <v>38</v>
      </c>
      <c r="C267" t="s">
        <v>61</v>
      </c>
      <c r="D267" t="s">
        <v>61</v>
      </c>
      <c r="E267" t="s">
        <v>38</v>
      </c>
      <c r="F267" t="s">
        <v>61</v>
      </c>
      <c r="G267" t="s">
        <v>61</v>
      </c>
      <c r="H267" t="s">
        <v>61</v>
      </c>
      <c r="I267" t="s">
        <v>208</v>
      </c>
      <c r="J267" s="22">
        <v>43704</v>
      </c>
      <c r="K267" s="28">
        <v>19</v>
      </c>
      <c r="L267">
        <v>19</v>
      </c>
      <c r="M267">
        <v>2</v>
      </c>
      <c r="N267">
        <v>2</v>
      </c>
      <c r="O267">
        <v>0</v>
      </c>
      <c r="P267">
        <v>0</v>
      </c>
      <c r="Q267">
        <v>1</v>
      </c>
      <c r="R267">
        <v>1</v>
      </c>
      <c r="S267" s="28">
        <v>1</v>
      </c>
      <c r="AR267">
        <v>66.5</v>
      </c>
      <c r="AS267">
        <v>66</v>
      </c>
      <c r="AT267">
        <v>66</v>
      </c>
      <c r="AU267">
        <v>65.5</v>
      </c>
      <c r="AV267">
        <v>64</v>
      </c>
      <c r="AW267">
        <v>63.5</v>
      </c>
      <c r="AX267">
        <v>63.5</v>
      </c>
      <c r="AY267">
        <v>63</v>
      </c>
      <c r="AZ267">
        <v>66</v>
      </c>
      <c r="BA267">
        <v>70.5</v>
      </c>
      <c r="BB267">
        <v>75</v>
      </c>
      <c r="BC267">
        <v>79</v>
      </c>
      <c r="BD267">
        <v>82</v>
      </c>
      <c r="BE267">
        <v>84.5</v>
      </c>
      <c r="BF267">
        <v>86</v>
      </c>
      <c r="BG267">
        <v>86</v>
      </c>
      <c r="BH267">
        <v>85</v>
      </c>
      <c r="BI267">
        <v>83.5</v>
      </c>
      <c r="BJ267">
        <v>80</v>
      </c>
      <c r="BK267">
        <v>75</v>
      </c>
      <c r="BL267">
        <v>71.5</v>
      </c>
      <c r="BM267">
        <v>69.5</v>
      </c>
      <c r="BN267">
        <v>68.5</v>
      </c>
      <c r="BO267">
        <v>67</v>
      </c>
      <c r="DL267">
        <v>19</v>
      </c>
      <c r="DM267">
        <v>19</v>
      </c>
    </row>
    <row r="268" spans="1:121" hidden="1" x14ac:dyDescent="0.25">
      <c r="A268" t="s">
        <v>62</v>
      </c>
      <c r="B268" t="s">
        <v>101</v>
      </c>
      <c r="C268" t="s">
        <v>61</v>
      </c>
      <c r="D268" t="s">
        <v>61</v>
      </c>
      <c r="E268" t="s">
        <v>61</v>
      </c>
      <c r="F268" t="s">
        <v>61</v>
      </c>
      <c r="G268" t="s">
        <v>61</v>
      </c>
      <c r="H268" t="s">
        <v>101</v>
      </c>
      <c r="I268" t="s">
        <v>208</v>
      </c>
      <c r="J268" s="22">
        <v>43704</v>
      </c>
      <c r="K268" s="28">
        <v>19</v>
      </c>
      <c r="L268">
        <v>19</v>
      </c>
      <c r="M268">
        <v>94</v>
      </c>
      <c r="N268">
        <v>94</v>
      </c>
      <c r="O268">
        <v>0</v>
      </c>
      <c r="P268">
        <v>0</v>
      </c>
      <c r="Q268">
        <v>0</v>
      </c>
      <c r="R268">
        <v>0</v>
      </c>
      <c r="S268" s="28">
        <v>0</v>
      </c>
      <c r="T268">
        <v>2192.0369999999998</v>
      </c>
      <c r="U268">
        <v>2233.502</v>
      </c>
      <c r="V268">
        <v>2229.6469999999999</v>
      </c>
      <c r="W268">
        <v>2239.1680000000001</v>
      </c>
      <c r="X268">
        <v>2291.1010000000001</v>
      </c>
      <c r="Y268">
        <v>2493.6379999999999</v>
      </c>
      <c r="Z268">
        <v>2974.163</v>
      </c>
      <c r="AA268">
        <v>3508.2930000000001</v>
      </c>
      <c r="AB268">
        <v>4424.0969999999998</v>
      </c>
      <c r="AC268">
        <v>5538.1530000000002</v>
      </c>
      <c r="AD268">
        <v>6176.93</v>
      </c>
      <c r="AE268">
        <v>6459.9690000000001</v>
      </c>
      <c r="AF268">
        <v>6656.3339999999998</v>
      </c>
      <c r="AG268">
        <v>6952.5540000000001</v>
      </c>
      <c r="AH268">
        <v>7152.1790000000001</v>
      </c>
      <c r="AI268">
        <v>7059.4930000000004</v>
      </c>
      <c r="AJ268">
        <v>6934.549</v>
      </c>
      <c r="AK268">
        <v>6518.299</v>
      </c>
      <c r="AL268">
        <v>4956.8760000000002</v>
      </c>
      <c r="AM268">
        <v>5183.2290000000003</v>
      </c>
      <c r="AN268">
        <v>5047.3819999999996</v>
      </c>
      <c r="AO268">
        <v>3723.6039999999998</v>
      </c>
      <c r="AP268">
        <v>2629.3939999999998</v>
      </c>
      <c r="AQ268">
        <v>2284.279</v>
      </c>
      <c r="AR268">
        <v>64.617019999999997</v>
      </c>
      <c r="AS268">
        <v>63.989359999999998</v>
      </c>
      <c r="AT268">
        <v>63.468089999999997</v>
      </c>
      <c r="AU268">
        <v>62.781910000000003</v>
      </c>
      <c r="AV268">
        <v>62.021279999999997</v>
      </c>
      <c r="AW268">
        <v>61.601059999999997</v>
      </c>
      <c r="AX268">
        <v>61.127659999999999</v>
      </c>
      <c r="AY268">
        <v>61.398940000000003</v>
      </c>
      <c r="AZ268">
        <v>63.81915</v>
      </c>
      <c r="BA268">
        <v>67.877660000000006</v>
      </c>
      <c r="BB268">
        <v>72.292559999999995</v>
      </c>
      <c r="BC268">
        <v>76.925529999999995</v>
      </c>
      <c r="BD268">
        <v>80.877660000000006</v>
      </c>
      <c r="BE268">
        <v>84.026600000000002</v>
      </c>
      <c r="BF268">
        <v>85.670209999999997</v>
      </c>
      <c r="BG268">
        <v>86.627660000000006</v>
      </c>
      <c r="BH268">
        <v>85.898929999999993</v>
      </c>
      <c r="BI268">
        <v>84.228719999999996</v>
      </c>
      <c r="BJ268">
        <v>81.25</v>
      </c>
      <c r="BK268">
        <v>76.255319999999998</v>
      </c>
      <c r="BL268">
        <v>71.276600000000002</v>
      </c>
      <c r="BM268">
        <v>68.234039999999993</v>
      </c>
      <c r="BN268">
        <v>66.462770000000006</v>
      </c>
      <c r="BO268">
        <v>65.122339999999994</v>
      </c>
      <c r="BP268">
        <v>36.972619999999999</v>
      </c>
      <c r="BQ268">
        <v>30.25901</v>
      </c>
      <c r="BR268">
        <v>18.194199999999999</v>
      </c>
      <c r="BS268">
        <v>27.156120000000001</v>
      </c>
      <c r="BT268">
        <v>4.7510339999999998</v>
      </c>
      <c r="BU268">
        <v>50.648499999999999</v>
      </c>
      <c r="BV268">
        <v>-23.05</v>
      </c>
      <c r="BW268">
        <v>2.208297</v>
      </c>
      <c r="BX268">
        <v>-28.816240000000001</v>
      </c>
      <c r="BY268">
        <v>-14.009460000000001</v>
      </c>
      <c r="BZ268">
        <v>-11.12251</v>
      </c>
      <c r="CA268">
        <v>-11.40466</v>
      </c>
      <c r="CB268">
        <v>12.17113</v>
      </c>
      <c r="CC268">
        <v>-48.799019999999999</v>
      </c>
      <c r="CD268">
        <v>-87.486369999999994</v>
      </c>
      <c r="CE268">
        <v>-59.541609999999999</v>
      </c>
      <c r="CF268">
        <v>-126.72410000000001</v>
      </c>
      <c r="CG268">
        <v>18.888059999999999</v>
      </c>
      <c r="CH268">
        <v>1103.04</v>
      </c>
      <c r="CI268">
        <v>162.28299999999999</v>
      </c>
      <c r="CJ268">
        <v>3.8129840000000002</v>
      </c>
      <c r="CK268">
        <v>57.665309999999998</v>
      </c>
      <c r="CL268">
        <v>41.217080000000003</v>
      </c>
      <c r="CM268">
        <v>32.727539999999998</v>
      </c>
      <c r="CN268">
        <v>472.71660000000003</v>
      </c>
      <c r="CO268">
        <v>328.46019999999999</v>
      </c>
      <c r="CP268">
        <v>384.27359999999999</v>
      </c>
      <c r="CQ268">
        <v>605.62660000000005</v>
      </c>
      <c r="CR268">
        <v>718.11300000000006</v>
      </c>
      <c r="CS268">
        <v>604.99099999999999</v>
      </c>
      <c r="CT268">
        <v>623.63530000000003</v>
      </c>
      <c r="CU268">
        <v>495.0077</v>
      </c>
      <c r="CV268">
        <v>746.41030000000001</v>
      </c>
      <c r="CW268">
        <v>1199.5920000000001</v>
      </c>
      <c r="CX268">
        <v>1042.729</v>
      </c>
      <c r="CY268">
        <v>881.27729999999997</v>
      </c>
      <c r="CZ268">
        <v>1173.739</v>
      </c>
      <c r="DA268">
        <v>912.22829999999999</v>
      </c>
      <c r="DB268">
        <v>1309.51</v>
      </c>
      <c r="DC268">
        <v>1767.421</v>
      </c>
      <c r="DD268">
        <v>1693.846</v>
      </c>
      <c r="DE268">
        <v>1445.741</v>
      </c>
      <c r="DF268">
        <v>2151.6680000000001</v>
      </c>
      <c r="DG268">
        <v>2066.5100000000002</v>
      </c>
      <c r="DH268">
        <v>2329.6419999999998</v>
      </c>
      <c r="DI268">
        <v>1329.1980000000001</v>
      </c>
      <c r="DJ268">
        <v>817.73140000000001</v>
      </c>
      <c r="DK268">
        <v>602.64110000000005</v>
      </c>
      <c r="DL268">
        <v>19</v>
      </c>
      <c r="DM268">
        <v>19</v>
      </c>
    </row>
    <row r="269" spans="1:121" hidden="1" x14ac:dyDescent="0.25">
      <c r="A269" t="s">
        <v>62</v>
      </c>
      <c r="B269" t="s">
        <v>189</v>
      </c>
      <c r="C269" t="s">
        <v>189</v>
      </c>
      <c r="D269" t="s">
        <v>61</v>
      </c>
      <c r="E269" t="s">
        <v>61</v>
      </c>
      <c r="F269" t="s">
        <v>61</v>
      </c>
      <c r="G269" t="s">
        <v>61</v>
      </c>
      <c r="H269" t="s">
        <v>61</v>
      </c>
      <c r="I269" t="s">
        <v>208</v>
      </c>
      <c r="J269" s="22">
        <v>43704</v>
      </c>
      <c r="K269" s="28">
        <v>19</v>
      </c>
      <c r="L269">
        <v>19</v>
      </c>
      <c r="M269">
        <v>34</v>
      </c>
      <c r="N269">
        <v>34</v>
      </c>
      <c r="O269">
        <v>0</v>
      </c>
      <c r="P269">
        <v>0</v>
      </c>
      <c r="Q269">
        <v>0</v>
      </c>
      <c r="R269">
        <v>0</v>
      </c>
      <c r="S269" s="28">
        <v>0</v>
      </c>
      <c r="T269">
        <v>6115.23</v>
      </c>
      <c r="U269">
        <v>6168.7349999999997</v>
      </c>
      <c r="V269">
        <v>5952.8649999999998</v>
      </c>
      <c r="W269">
        <v>6110.02</v>
      </c>
      <c r="X269">
        <v>6224.61</v>
      </c>
      <c r="Y269">
        <v>6783.2</v>
      </c>
      <c r="Z269">
        <v>8209.43</v>
      </c>
      <c r="AA269">
        <v>8513.0049999999992</v>
      </c>
      <c r="AB269">
        <v>9695.7900000000009</v>
      </c>
      <c r="AC269">
        <v>11339.29</v>
      </c>
      <c r="AD269">
        <v>12720.99</v>
      </c>
      <c r="AE269">
        <v>13253.52</v>
      </c>
      <c r="AF269">
        <v>13170.26</v>
      </c>
      <c r="AG269">
        <v>13131.18</v>
      </c>
      <c r="AH269">
        <v>12830.03</v>
      </c>
      <c r="AI269">
        <v>12736.79</v>
      </c>
      <c r="AJ269">
        <v>12222.38</v>
      </c>
      <c r="AK269">
        <v>11328</v>
      </c>
      <c r="AL269">
        <v>9206.9349999999995</v>
      </c>
      <c r="AM269">
        <v>8752.1299999999992</v>
      </c>
      <c r="AN269">
        <v>7759.3050000000003</v>
      </c>
      <c r="AO269">
        <v>7147.375</v>
      </c>
      <c r="AP269">
        <v>6202.48</v>
      </c>
      <c r="AQ269">
        <v>6090.3549999999996</v>
      </c>
      <c r="AR269">
        <v>66.5</v>
      </c>
      <c r="AS269">
        <v>66</v>
      </c>
      <c r="AT269">
        <v>65.941180000000003</v>
      </c>
      <c r="AU269">
        <v>65.382350000000002</v>
      </c>
      <c r="AV269">
        <v>64</v>
      </c>
      <c r="AW269">
        <v>63.5</v>
      </c>
      <c r="AX269">
        <v>63.441180000000003</v>
      </c>
      <c r="AY269">
        <v>63.058819999999997</v>
      </c>
      <c r="AZ269">
        <v>65.941180000000003</v>
      </c>
      <c r="BA269">
        <v>70.382350000000002</v>
      </c>
      <c r="BB269">
        <v>74.764709999999994</v>
      </c>
      <c r="BC269">
        <v>78.823530000000005</v>
      </c>
      <c r="BD269">
        <v>81.882350000000002</v>
      </c>
      <c r="BE269">
        <v>84.441180000000003</v>
      </c>
      <c r="BF269">
        <v>85.941180000000003</v>
      </c>
      <c r="BG269">
        <v>86.294120000000007</v>
      </c>
      <c r="BH269">
        <v>85.470590000000001</v>
      </c>
      <c r="BI269">
        <v>83.911770000000004</v>
      </c>
      <c r="BJ269">
        <v>80.470590000000001</v>
      </c>
      <c r="BK269">
        <v>75.411770000000004</v>
      </c>
      <c r="BL269">
        <v>71.676469999999995</v>
      </c>
      <c r="BM269">
        <v>69.558819999999997</v>
      </c>
      <c r="BN269">
        <v>68.441180000000003</v>
      </c>
      <c r="BO269">
        <v>66.941180000000003</v>
      </c>
      <c r="BP269">
        <v>-114.26949999999999</v>
      </c>
      <c r="BQ269">
        <v>-108.05119999999999</v>
      </c>
      <c r="BR269">
        <v>63.247489999999999</v>
      </c>
      <c r="BS269">
        <v>41.371189999999999</v>
      </c>
      <c r="BT269">
        <v>-0.75743150000000004</v>
      </c>
      <c r="BU269">
        <v>100.4975</v>
      </c>
      <c r="BV269">
        <v>149.69669999999999</v>
      </c>
      <c r="BW269">
        <v>-5.5108199999999998</v>
      </c>
      <c r="BX269">
        <v>-136.93450000000001</v>
      </c>
      <c r="BY269">
        <v>-84.668539999999993</v>
      </c>
      <c r="BZ269">
        <v>101.78149999999999</v>
      </c>
      <c r="CA269">
        <v>7.4202630000000003</v>
      </c>
      <c r="CB269">
        <v>-50.707230000000003</v>
      </c>
      <c r="CC269">
        <v>-62.463929999999998</v>
      </c>
      <c r="CD269">
        <v>5.4324870000000001</v>
      </c>
      <c r="CE269">
        <v>-175.7071</v>
      </c>
      <c r="CF269">
        <v>-300.2466</v>
      </c>
      <c r="CG269">
        <v>-141.07810000000001</v>
      </c>
      <c r="CH269">
        <v>1300.133</v>
      </c>
      <c r="CI269">
        <v>363.48140000000001</v>
      </c>
      <c r="CJ269">
        <v>13.32334</v>
      </c>
      <c r="CK269">
        <v>72.994780000000006</v>
      </c>
      <c r="CL269">
        <v>-90.08672</v>
      </c>
      <c r="CM269">
        <v>-222.40430000000001</v>
      </c>
      <c r="CN269">
        <v>3272.1370000000002</v>
      </c>
      <c r="CO269">
        <v>10536.01</v>
      </c>
      <c r="CP269">
        <v>18181.27</v>
      </c>
      <c r="CQ269">
        <v>57924.82</v>
      </c>
      <c r="CR269">
        <v>37373.78</v>
      </c>
      <c r="CS269">
        <v>4532.2569999999996</v>
      </c>
      <c r="CT269">
        <v>2676.1260000000002</v>
      </c>
      <c r="CU269">
        <v>2524.2420000000002</v>
      </c>
      <c r="CV269">
        <v>14086.35</v>
      </c>
      <c r="CW269">
        <v>23727.16</v>
      </c>
      <c r="CX269">
        <v>5169.33</v>
      </c>
      <c r="CY269">
        <v>7058.0829999999996</v>
      </c>
      <c r="CZ269">
        <v>5065.4620000000004</v>
      </c>
      <c r="DA269">
        <v>4862.7030000000004</v>
      </c>
      <c r="DB269">
        <v>8914.5319999999992</v>
      </c>
      <c r="DC269">
        <v>12165.76</v>
      </c>
      <c r="DD269">
        <v>53264.33</v>
      </c>
      <c r="DE269">
        <v>61213.48</v>
      </c>
      <c r="DF269">
        <v>23606.27</v>
      </c>
      <c r="DG269">
        <v>16399.2</v>
      </c>
      <c r="DH269">
        <v>47876.7</v>
      </c>
      <c r="DI269">
        <v>14457.26</v>
      </c>
      <c r="DJ269">
        <v>18888.68</v>
      </c>
      <c r="DK269">
        <v>10703.33</v>
      </c>
      <c r="DL269">
        <v>19</v>
      </c>
      <c r="DM269">
        <v>19</v>
      </c>
    </row>
    <row r="270" spans="1:121" hidden="1" x14ac:dyDescent="0.25">
      <c r="A270" t="s">
        <v>62</v>
      </c>
      <c r="B270" t="s">
        <v>187</v>
      </c>
      <c r="C270" t="s">
        <v>61</v>
      </c>
      <c r="D270" t="s">
        <v>187</v>
      </c>
      <c r="E270" t="s">
        <v>61</v>
      </c>
      <c r="F270" t="s">
        <v>61</v>
      </c>
      <c r="G270" t="s">
        <v>61</v>
      </c>
      <c r="H270" t="s">
        <v>61</v>
      </c>
      <c r="I270" t="s">
        <v>208</v>
      </c>
      <c r="J270" s="22">
        <v>43704</v>
      </c>
      <c r="K270" s="28">
        <v>19</v>
      </c>
      <c r="L270">
        <v>19</v>
      </c>
      <c r="M270">
        <v>1</v>
      </c>
      <c r="N270">
        <v>1</v>
      </c>
      <c r="O270">
        <v>0</v>
      </c>
      <c r="P270">
        <v>1</v>
      </c>
      <c r="Q270">
        <v>1</v>
      </c>
      <c r="R270">
        <v>1</v>
      </c>
      <c r="S270" s="28">
        <v>1</v>
      </c>
      <c r="AR270">
        <v>66.5</v>
      </c>
      <c r="AS270">
        <v>66</v>
      </c>
      <c r="AT270">
        <v>66</v>
      </c>
      <c r="AU270">
        <v>65.5</v>
      </c>
      <c r="AV270">
        <v>64</v>
      </c>
      <c r="AW270">
        <v>63.5</v>
      </c>
      <c r="AX270">
        <v>63.5</v>
      </c>
      <c r="AY270">
        <v>63</v>
      </c>
      <c r="AZ270">
        <v>66</v>
      </c>
      <c r="BA270">
        <v>70.5</v>
      </c>
      <c r="BB270">
        <v>75</v>
      </c>
      <c r="BC270">
        <v>79</v>
      </c>
      <c r="BD270">
        <v>82</v>
      </c>
      <c r="BE270">
        <v>84.5</v>
      </c>
      <c r="BF270">
        <v>86</v>
      </c>
      <c r="BG270">
        <v>86</v>
      </c>
      <c r="BH270">
        <v>85</v>
      </c>
      <c r="BI270">
        <v>83.5</v>
      </c>
      <c r="BJ270">
        <v>80</v>
      </c>
      <c r="BK270">
        <v>75</v>
      </c>
      <c r="BL270">
        <v>71.5</v>
      </c>
      <c r="BM270">
        <v>69.5</v>
      </c>
      <c r="BN270">
        <v>68.5</v>
      </c>
      <c r="BO270">
        <v>67</v>
      </c>
      <c r="CP270" s="24"/>
      <c r="CQ270" s="24"/>
      <c r="CR270" s="24"/>
      <c r="CT270" s="24"/>
      <c r="DL270">
        <v>19</v>
      </c>
      <c r="DM270">
        <v>19</v>
      </c>
    </row>
    <row r="271" spans="1:121" hidden="1" x14ac:dyDescent="0.25">
      <c r="A271" t="s">
        <v>62</v>
      </c>
      <c r="B271" t="s">
        <v>110</v>
      </c>
      <c r="C271" t="s">
        <v>61</v>
      </c>
      <c r="D271" t="s">
        <v>110</v>
      </c>
      <c r="E271" t="s">
        <v>61</v>
      </c>
      <c r="F271" t="s">
        <v>61</v>
      </c>
      <c r="G271" t="s">
        <v>61</v>
      </c>
      <c r="H271" t="s">
        <v>61</v>
      </c>
      <c r="I271" t="s">
        <v>208</v>
      </c>
      <c r="J271" s="22">
        <v>43704</v>
      </c>
      <c r="K271" s="28">
        <v>19</v>
      </c>
      <c r="L271">
        <v>19</v>
      </c>
      <c r="M271">
        <v>3</v>
      </c>
      <c r="N271">
        <v>3</v>
      </c>
      <c r="O271">
        <v>0</v>
      </c>
      <c r="P271">
        <v>0</v>
      </c>
      <c r="Q271">
        <v>1</v>
      </c>
      <c r="R271">
        <v>1</v>
      </c>
      <c r="S271" s="28">
        <v>1</v>
      </c>
      <c r="AR271">
        <v>66.5</v>
      </c>
      <c r="AS271">
        <v>66</v>
      </c>
      <c r="AT271">
        <v>65.666659999999993</v>
      </c>
      <c r="AU271">
        <v>64.833340000000007</v>
      </c>
      <c r="AV271">
        <v>64</v>
      </c>
      <c r="AW271">
        <v>63.5</v>
      </c>
      <c r="AX271">
        <v>63.166670000000003</v>
      </c>
      <c r="AY271">
        <v>63.333329999999997</v>
      </c>
      <c r="AZ271">
        <v>65.666659999999993</v>
      </c>
      <c r="BA271">
        <v>69.833340000000007</v>
      </c>
      <c r="BB271">
        <v>73.666659999999993</v>
      </c>
      <c r="BC271">
        <v>78</v>
      </c>
      <c r="BD271">
        <v>81.333340000000007</v>
      </c>
      <c r="BE271">
        <v>84.166659999999993</v>
      </c>
      <c r="BF271">
        <v>85.666659999999993</v>
      </c>
      <c r="BG271">
        <v>87.666659999999993</v>
      </c>
      <c r="BH271">
        <v>87.666659999999993</v>
      </c>
      <c r="BI271">
        <v>85.833340000000007</v>
      </c>
      <c r="BJ271">
        <v>82.666659999999993</v>
      </c>
      <c r="BK271">
        <v>77.333340000000007</v>
      </c>
      <c r="BL271">
        <v>72.5</v>
      </c>
      <c r="BM271">
        <v>69.833340000000007</v>
      </c>
      <c r="BN271">
        <v>68.166659999999993</v>
      </c>
      <c r="BO271">
        <v>66.666659999999993</v>
      </c>
      <c r="CP271" s="24"/>
      <c r="CQ271" s="24"/>
      <c r="CR271" s="24"/>
      <c r="CT271" s="24"/>
      <c r="DL271">
        <v>19</v>
      </c>
      <c r="DM271">
        <v>19</v>
      </c>
    </row>
    <row r="272" spans="1:121" hidden="1" x14ac:dyDescent="0.25">
      <c r="A272" t="s">
        <v>62</v>
      </c>
      <c r="B272" t="s">
        <v>210</v>
      </c>
      <c r="C272" t="s">
        <v>61</v>
      </c>
      <c r="D272" t="s">
        <v>210</v>
      </c>
      <c r="E272" t="s">
        <v>61</v>
      </c>
      <c r="F272" t="s">
        <v>61</v>
      </c>
      <c r="G272" t="s">
        <v>61</v>
      </c>
      <c r="H272" t="s">
        <v>61</v>
      </c>
      <c r="I272" t="s">
        <v>208</v>
      </c>
      <c r="J272" s="22">
        <v>43704</v>
      </c>
      <c r="K272" s="28">
        <v>19</v>
      </c>
      <c r="L272">
        <v>19</v>
      </c>
      <c r="M272">
        <v>11</v>
      </c>
      <c r="N272">
        <v>11</v>
      </c>
      <c r="O272">
        <v>0</v>
      </c>
      <c r="P272">
        <v>0</v>
      </c>
      <c r="Q272">
        <v>1</v>
      </c>
      <c r="R272">
        <v>1</v>
      </c>
      <c r="S272" s="28">
        <v>1</v>
      </c>
      <c r="AR272">
        <v>65.5</v>
      </c>
      <c r="AS272">
        <v>65</v>
      </c>
      <c r="AT272">
        <v>64.545460000000006</v>
      </c>
      <c r="AU272">
        <v>63.590910000000001</v>
      </c>
      <c r="AV272">
        <v>63.181820000000002</v>
      </c>
      <c r="AW272">
        <v>62.681820000000002</v>
      </c>
      <c r="AX272">
        <v>62.181820000000002</v>
      </c>
      <c r="AY272">
        <v>62.636360000000003</v>
      </c>
      <c r="AZ272">
        <v>64.590909999999994</v>
      </c>
      <c r="BA272">
        <v>68.5</v>
      </c>
      <c r="BB272">
        <v>71.818179999999998</v>
      </c>
      <c r="BC272">
        <v>75.954539999999994</v>
      </c>
      <c r="BD272">
        <v>79.090909999999994</v>
      </c>
      <c r="BE272">
        <v>81.954539999999994</v>
      </c>
      <c r="BF272">
        <v>83.409090000000006</v>
      </c>
      <c r="BG272">
        <v>86.090909999999994</v>
      </c>
      <c r="BH272">
        <v>86.5</v>
      </c>
      <c r="BI272">
        <v>84.5</v>
      </c>
      <c r="BJ272">
        <v>81.681820000000002</v>
      </c>
      <c r="BK272">
        <v>76.545460000000006</v>
      </c>
      <c r="BL272">
        <v>71.454539999999994</v>
      </c>
      <c r="BM272">
        <v>68.727270000000004</v>
      </c>
      <c r="BN272">
        <v>66.909090000000006</v>
      </c>
      <c r="BO272">
        <v>65.545460000000006</v>
      </c>
      <c r="DL272">
        <v>19</v>
      </c>
      <c r="DM272">
        <v>19</v>
      </c>
    </row>
    <row r="273" spans="1:117" hidden="1" x14ac:dyDescent="0.25">
      <c r="A273" t="s">
        <v>62</v>
      </c>
      <c r="B273" t="s">
        <v>188</v>
      </c>
      <c r="C273" t="s">
        <v>61</v>
      </c>
      <c r="D273" t="s">
        <v>188</v>
      </c>
      <c r="E273" t="s">
        <v>61</v>
      </c>
      <c r="F273" t="s">
        <v>61</v>
      </c>
      <c r="G273" t="s">
        <v>61</v>
      </c>
      <c r="H273" t="s">
        <v>61</v>
      </c>
      <c r="I273" t="s">
        <v>208</v>
      </c>
      <c r="J273" s="22">
        <v>43704</v>
      </c>
      <c r="K273" s="28">
        <v>19</v>
      </c>
      <c r="L273">
        <v>19</v>
      </c>
      <c r="M273">
        <v>1</v>
      </c>
      <c r="N273">
        <v>1</v>
      </c>
      <c r="O273">
        <v>0</v>
      </c>
      <c r="P273">
        <v>1</v>
      </c>
      <c r="Q273">
        <v>1</v>
      </c>
      <c r="R273">
        <v>1</v>
      </c>
      <c r="S273" s="28">
        <v>1</v>
      </c>
      <c r="AR273">
        <v>65</v>
      </c>
      <c r="AS273">
        <v>64.5</v>
      </c>
      <c r="AT273">
        <v>62.5</v>
      </c>
      <c r="AU273">
        <v>62</v>
      </c>
      <c r="AV273">
        <v>61.5</v>
      </c>
      <c r="AW273">
        <v>60.5</v>
      </c>
      <c r="AX273">
        <v>60</v>
      </c>
      <c r="AY273">
        <v>61</v>
      </c>
      <c r="AZ273">
        <v>65.5</v>
      </c>
      <c r="BA273">
        <v>69</v>
      </c>
      <c r="BB273">
        <v>71.5</v>
      </c>
      <c r="BC273">
        <v>73.5</v>
      </c>
      <c r="BD273">
        <v>76.5</v>
      </c>
      <c r="BE273">
        <v>76.5</v>
      </c>
      <c r="BF273">
        <v>79.5</v>
      </c>
      <c r="BG273">
        <v>81</v>
      </c>
      <c r="BH273">
        <v>83.5</v>
      </c>
      <c r="BI273">
        <v>86</v>
      </c>
      <c r="BJ273">
        <v>84.5</v>
      </c>
      <c r="BK273">
        <v>79</v>
      </c>
      <c r="BL273">
        <v>72</v>
      </c>
      <c r="BM273">
        <v>68.5</v>
      </c>
      <c r="BN273">
        <v>67.5</v>
      </c>
      <c r="BO273">
        <v>66.5</v>
      </c>
      <c r="DL273">
        <v>19</v>
      </c>
      <c r="DM273">
        <v>19</v>
      </c>
    </row>
    <row r="274" spans="1:117" hidden="1" x14ac:dyDescent="0.25">
      <c r="A274" t="s">
        <v>62</v>
      </c>
      <c r="B274" t="s">
        <v>104</v>
      </c>
      <c r="C274" t="s">
        <v>104</v>
      </c>
      <c r="D274" t="s">
        <v>61</v>
      </c>
      <c r="E274" t="s">
        <v>61</v>
      </c>
      <c r="F274" t="s">
        <v>61</v>
      </c>
      <c r="G274" t="s">
        <v>61</v>
      </c>
      <c r="H274" t="s">
        <v>61</v>
      </c>
      <c r="I274" t="s">
        <v>208</v>
      </c>
      <c r="J274" s="22">
        <v>43704</v>
      </c>
      <c r="K274" s="28">
        <v>19</v>
      </c>
      <c r="L274">
        <v>19</v>
      </c>
      <c r="M274">
        <v>40</v>
      </c>
      <c r="N274">
        <v>40</v>
      </c>
      <c r="O274">
        <v>0</v>
      </c>
      <c r="P274">
        <v>0</v>
      </c>
      <c r="Q274">
        <v>0</v>
      </c>
      <c r="R274">
        <v>1</v>
      </c>
      <c r="S274" s="28">
        <v>1</v>
      </c>
      <c r="AR274">
        <v>60.55</v>
      </c>
      <c r="AS274">
        <v>59.45</v>
      </c>
      <c r="AT274">
        <v>58.5</v>
      </c>
      <c r="AU274">
        <v>57.85</v>
      </c>
      <c r="AV274">
        <v>57.55</v>
      </c>
      <c r="AW274">
        <v>57.4</v>
      </c>
      <c r="AX274">
        <v>56.4</v>
      </c>
      <c r="AY274">
        <v>57.1</v>
      </c>
      <c r="AZ274">
        <v>59.25</v>
      </c>
      <c r="BA274">
        <v>63.05</v>
      </c>
      <c r="BB274">
        <v>68.849999999999994</v>
      </c>
      <c r="BC274">
        <v>75</v>
      </c>
      <c r="BD274">
        <v>80.7</v>
      </c>
      <c r="BE274">
        <v>85.4</v>
      </c>
      <c r="BF274">
        <v>86.95</v>
      </c>
      <c r="BG274">
        <v>87</v>
      </c>
      <c r="BH274">
        <v>85.1</v>
      </c>
      <c r="BI274">
        <v>82.85</v>
      </c>
      <c r="BJ274">
        <v>79.95</v>
      </c>
      <c r="BK274">
        <v>75.5</v>
      </c>
      <c r="BL274">
        <v>69.7</v>
      </c>
      <c r="BM274">
        <v>65.400000000000006</v>
      </c>
      <c r="BN274">
        <v>62.75</v>
      </c>
      <c r="BO274">
        <v>61.5</v>
      </c>
      <c r="DL274">
        <v>19</v>
      </c>
      <c r="DM274">
        <v>19</v>
      </c>
    </row>
    <row r="275" spans="1:117" hidden="1" x14ac:dyDescent="0.25">
      <c r="A275" t="s">
        <v>62</v>
      </c>
      <c r="B275" t="s">
        <v>42</v>
      </c>
      <c r="C275" t="s">
        <v>61</v>
      </c>
      <c r="D275" t="s">
        <v>42</v>
      </c>
      <c r="E275" t="s">
        <v>61</v>
      </c>
      <c r="F275" t="s">
        <v>61</v>
      </c>
      <c r="G275" t="s">
        <v>61</v>
      </c>
      <c r="H275" t="s">
        <v>61</v>
      </c>
      <c r="I275" t="s">
        <v>208</v>
      </c>
      <c r="J275" s="22">
        <v>43704</v>
      </c>
      <c r="K275" s="28">
        <v>19</v>
      </c>
      <c r="L275">
        <v>19</v>
      </c>
      <c r="M275">
        <v>120</v>
      </c>
      <c r="N275">
        <v>120</v>
      </c>
      <c r="O275">
        <v>0</v>
      </c>
      <c r="P275">
        <v>0</v>
      </c>
      <c r="Q275">
        <v>0</v>
      </c>
      <c r="R275">
        <v>1</v>
      </c>
      <c r="S275" s="28">
        <v>1</v>
      </c>
      <c r="AR275">
        <v>64.183329999999998</v>
      </c>
      <c r="AS275">
        <v>63.483330000000002</v>
      </c>
      <c r="AT275">
        <v>62.8125</v>
      </c>
      <c r="AU275">
        <v>62.058329999999998</v>
      </c>
      <c r="AV275">
        <v>61.483330000000002</v>
      </c>
      <c r="AW275">
        <v>61.083329999999997</v>
      </c>
      <c r="AX275">
        <v>60.479170000000003</v>
      </c>
      <c r="AY275">
        <v>60.9375</v>
      </c>
      <c r="AZ275">
        <v>63.262500000000003</v>
      </c>
      <c r="BA275">
        <v>67.224999999999994</v>
      </c>
      <c r="BB275">
        <v>71.650000000000006</v>
      </c>
      <c r="BC275">
        <v>76.504170000000002</v>
      </c>
      <c r="BD275">
        <v>80.708340000000007</v>
      </c>
      <c r="BE275">
        <v>84.0625</v>
      </c>
      <c r="BF275">
        <v>85.695830000000001</v>
      </c>
      <c r="BG275">
        <v>87.004170000000002</v>
      </c>
      <c r="BH275">
        <v>86.45</v>
      </c>
      <c r="BI275">
        <v>84.712500000000006</v>
      </c>
      <c r="BJ275">
        <v>81.8</v>
      </c>
      <c r="BK275">
        <v>76.779169999999993</v>
      </c>
      <c r="BL275">
        <v>71.395840000000007</v>
      </c>
      <c r="BM275">
        <v>68.054169999999999</v>
      </c>
      <c r="BN275">
        <v>66.045829999999995</v>
      </c>
      <c r="BO275">
        <v>64.695830000000001</v>
      </c>
      <c r="CP275" s="24"/>
      <c r="CQ275" s="24"/>
      <c r="CR275" s="24"/>
      <c r="CT275" s="24"/>
      <c r="DL275">
        <v>19</v>
      </c>
      <c r="DM275">
        <v>19</v>
      </c>
    </row>
    <row r="276" spans="1:117" hidden="1" x14ac:dyDescent="0.25">
      <c r="A276" t="s">
        <v>62</v>
      </c>
      <c r="B276" t="s">
        <v>202</v>
      </c>
      <c r="C276" t="s">
        <v>61</v>
      </c>
      <c r="D276" t="s">
        <v>61</v>
      </c>
      <c r="E276" t="s">
        <v>61</v>
      </c>
      <c r="F276" t="s">
        <v>97</v>
      </c>
      <c r="G276" t="s">
        <v>61</v>
      </c>
      <c r="H276" t="s">
        <v>61</v>
      </c>
      <c r="I276" t="s">
        <v>208</v>
      </c>
      <c r="J276" s="22">
        <v>43704</v>
      </c>
      <c r="K276" s="28">
        <v>19</v>
      </c>
      <c r="L276">
        <v>19</v>
      </c>
      <c r="M276">
        <v>161</v>
      </c>
      <c r="N276">
        <v>161</v>
      </c>
      <c r="O276">
        <v>1</v>
      </c>
      <c r="P276">
        <v>0</v>
      </c>
      <c r="Q276">
        <v>0</v>
      </c>
      <c r="R276">
        <v>0</v>
      </c>
      <c r="S276" s="28">
        <v>0</v>
      </c>
      <c r="T276">
        <v>52741.01</v>
      </c>
      <c r="U276">
        <v>51858.02</v>
      </c>
      <c r="V276">
        <v>49149.3</v>
      </c>
      <c r="W276">
        <v>45728.08</v>
      </c>
      <c r="X276">
        <v>45666.51</v>
      </c>
      <c r="Y276">
        <v>47801.46</v>
      </c>
      <c r="Z276">
        <v>53535.75</v>
      </c>
      <c r="AA276">
        <v>56570.64</v>
      </c>
      <c r="AB276">
        <v>60877.02</v>
      </c>
      <c r="AC276">
        <v>67265.820000000007</v>
      </c>
      <c r="AD276">
        <v>74355.28</v>
      </c>
      <c r="AE276">
        <v>77819.490000000005</v>
      </c>
      <c r="AF276">
        <v>78355.5</v>
      </c>
      <c r="AG276">
        <v>79142.89</v>
      </c>
      <c r="AH276">
        <v>78695.78</v>
      </c>
      <c r="AI276">
        <v>77605.929999999993</v>
      </c>
      <c r="AJ276">
        <v>76616.72</v>
      </c>
      <c r="AK276">
        <v>72835.77</v>
      </c>
      <c r="AL276">
        <v>60188.41</v>
      </c>
      <c r="AM276">
        <v>62899.14</v>
      </c>
      <c r="AN276">
        <v>61578.64</v>
      </c>
      <c r="AO276">
        <v>56693.16</v>
      </c>
      <c r="AP276">
        <v>52726.47</v>
      </c>
      <c r="AQ276">
        <v>50418.65</v>
      </c>
      <c r="AR276">
        <v>65.10248</v>
      </c>
      <c r="AS276">
        <v>64.490679999999998</v>
      </c>
      <c r="AT276">
        <v>64.099379999999996</v>
      </c>
      <c r="AU276">
        <v>63.43168</v>
      </c>
      <c r="AV276">
        <v>62.515529999999998</v>
      </c>
      <c r="AW276">
        <v>62.077640000000002</v>
      </c>
      <c r="AX276">
        <v>61.708069999999999</v>
      </c>
      <c r="AY276">
        <v>61.798139999999997</v>
      </c>
      <c r="AZ276">
        <v>64.335409999999996</v>
      </c>
      <c r="BA276">
        <v>68.5</v>
      </c>
      <c r="BB276">
        <v>72.906840000000003</v>
      </c>
      <c r="BC276">
        <v>77.413039999999995</v>
      </c>
      <c r="BD276">
        <v>81.108689999999996</v>
      </c>
      <c r="BE276">
        <v>84.13664</v>
      </c>
      <c r="BF276">
        <v>85.701859999999996</v>
      </c>
      <c r="BG276">
        <v>86.56832</v>
      </c>
      <c r="BH276">
        <v>85.857140000000001</v>
      </c>
      <c r="BI276">
        <v>84.161490000000001</v>
      </c>
      <c r="BJ276">
        <v>81.027950000000004</v>
      </c>
      <c r="BK276">
        <v>76.021739999999994</v>
      </c>
      <c r="BL276">
        <v>71.391310000000004</v>
      </c>
      <c r="BM276">
        <v>68.599379999999996</v>
      </c>
      <c r="BN276">
        <v>66.981359999999995</v>
      </c>
      <c r="BO276">
        <v>65.577640000000002</v>
      </c>
      <c r="BP276">
        <v>-2335.2020000000002</v>
      </c>
      <c r="BQ276">
        <v>-1945.6369999999999</v>
      </c>
      <c r="BR276">
        <v>-1677.2729999999999</v>
      </c>
      <c r="BS276">
        <v>-877.08550000000002</v>
      </c>
      <c r="BT276">
        <v>-793.40470000000005</v>
      </c>
      <c r="BU276">
        <v>-344.7876</v>
      </c>
      <c r="BV276">
        <v>-107.30329999999999</v>
      </c>
      <c r="BW276">
        <v>189.00040000000001</v>
      </c>
      <c r="BX276">
        <v>436.79860000000002</v>
      </c>
      <c r="BY276">
        <v>683.17510000000004</v>
      </c>
      <c r="BZ276">
        <v>540.20609999999999</v>
      </c>
      <c r="CA276">
        <v>373.15449999999998</v>
      </c>
      <c r="CB276">
        <v>763.00649999999996</v>
      </c>
      <c r="CC276">
        <v>199.11760000000001</v>
      </c>
      <c r="CD276">
        <v>-243.98929999999999</v>
      </c>
      <c r="CE276">
        <v>-1480.7149999999999</v>
      </c>
      <c r="CF276">
        <v>-1473.491</v>
      </c>
      <c r="CG276">
        <v>3047.8789999999999</v>
      </c>
      <c r="CH276">
        <v>12106.95</v>
      </c>
      <c r="CI276">
        <v>3333.951</v>
      </c>
      <c r="CJ276">
        <v>-134.37649999999999</v>
      </c>
      <c r="CK276">
        <v>-189.2122</v>
      </c>
      <c r="CL276">
        <v>154.5848</v>
      </c>
      <c r="CM276">
        <v>264.95699999999999</v>
      </c>
      <c r="CN276">
        <v>1838196</v>
      </c>
      <c r="CO276">
        <v>1986224</v>
      </c>
      <c r="CP276">
        <v>1433782</v>
      </c>
      <c r="CQ276">
        <v>730854.7</v>
      </c>
      <c r="CR276">
        <v>326038.90000000002</v>
      </c>
      <c r="CS276">
        <v>116791.5</v>
      </c>
      <c r="CT276">
        <v>128903.8</v>
      </c>
      <c r="CU276">
        <v>137475.20000000001</v>
      </c>
      <c r="CV276">
        <v>258909.8</v>
      </c>
      <c r="CW276">
        <v>299259.40000000002</v>
      </c>
      <c r="CX276">
        <v>1280106</v>
      </c>
      <c r="CY276">
        <v>1582536</v>
      </c>
      <c r="CZ276">
        <v>1167012</v>
      </c>
      <c r="DA276">
        <v>1058867</v>
      </c>
      <c r="DB276">
        <v>685139.1</v>
      </c>
      <c r="DC276">
        <v>1631841</v>
      </c>
      <c r="DD276">
        <v>1786322</v>
      </c>
      <c r="DE276">
        <v>1916332</v>
      </c>
      <c r="DF276">
        <v>1006123</v>
      </c>
      <c r="DG276">
        <v>597501.5</v>
      </c>
      <c r="DH276">
        <v>836059.6</v>
      </c>
      <c r="DI276">
        <v>1323254</v>
      </c>
      <c r="DJ276">
        <v>122480.6</v>
      </c>
      <c r="DK276">
        <v>846120.5</v>
      </c>
      <c r="DL276">
        <v>19</v>
      </c>
      <c r="DM276">
        <v>19</v>
      </c>
    </row>
    <row r="277" spans="1:117" hidden="1" x14ac:dyDescent="0.25">
      <c r="A277" t="s">
        <v>62</v>
      </c>
      <c r="B277" t="s">
        <v>36</v>
      </c>
      <c r="C277" t="s">
        <v>36</v>
      </c>
      <c r="D277" t="s">
        <v>61</v>
      </c>
      <c r="E277" t="s">
        <v>61</v>
      </c>
      <c r="F277" t="s">
        <v>61</v>
      </c>
      <c r="G277" t="s">
        <v>61</v>
      </c>
      <c r="H277" t="s">
        <v>61</v>
      </c>
      <c r="I277" t="s">
        <v>208</v>
      </c>
      <c r="J277" s="22">
        <v>43704</v>
      </c>
      <c r="K277" s="28">
        <v>19</v>
      </c>
      <c r="L277">
        <v>19</v>
      </c>
      <c r="M277">
        <v>118</v>
      </c>
      <c r="N277">
        <v>118</v>
      </c>
      <c r="O277">
        <v>1</v>
      </c>
      <c r="P277">
        <v>0</v>
      </c>
      <c r="Q277">
        <v>0</v>
      </c>
      <c r="R277">
        <v>0</v>
      </c>
      <c r="S277" s="28">
        <v>0</v>
      </c>
      <c r="T277">
        <v>48435.98</v>
      </c>
      <c r="U277">
        <v>47392.92</v>
      </c>
      <c r="V277">
        <v>44747.98</v>
      </c>
      <c r="W277">
        <v>41444.26</v>
      </c>
      <c r="X277">
        <v>41240.54</v>
      </c>
      <c r="Y277">
        <v>42876.94</v>
      </c>
      <c r="Z277">
        <v>46883.519999999997</v>
      </c>
      <c r="AA277">
        <v>49501.48</v>
      </c>
      <c r="AB277">
        <v>53082.87</v>
      </c>
      <c r="AC277">
        <v>57606.69</v>
      </c>
      <c r="AD277">
        <v>62919.33</v>
      </c>
      <c r="AE277">
        <v>65691.839999999997</v>
      </c>
      <c r="AF277">
        <v>66480.160000000003</v>
      </c>
      <c r="AG277">
        <v>67379.69</v>
      </c>
      <c r="AH277">
        <v>67288.899999999994</v>
      </c>
      <c r="AI277">
        <v>66719.97</v>
      </c>
      <c r="AJ277">
        <v>66518.84</v>
      </c>
      <c r="AK277">
        <v>63818.2</v>
      </c>
      <c r="AL277">
        <v>53021.5</v>
      </c>
      <c r="AM277">
        <v>57323.08</v>
      </c>
      <c r="AN277">
        <v>57248.480000000003</v>
      </c>
      <c r="AO277">
        <v>53379.54</v>
      </c>
      <c r="AP277">
        <v>50222.17</v>
      </c>
      <c r="AQ277">
        <v>47158.19</v>
      </c>
      <c r="AR277">
        <v>66.292379999999994</v>
      </c>
      <c r="AS277">
        <v>65.792379999999994</v>
      </c>
      <c r="AT277">
        <v>65.398309999999995</v>
      </c>
      <c r="AU277">
        <v>64.656779999999998</v>
      </c>
      <c r="AV277">
        <v>63.733049999999999</v>
      </c>
      <c r="AW277">
        <v>63.194920000000003</v>
      </c>
      <c r="AX277">
        <v>62.911020000000001</v>
      </c>
      <c r="AY277">
        <v>63.012709999999998</v>
      </c>
      <c r="AZ277">
        <v>65.631360000000001</v>
      </c>
      <c r="BA277">
        <v>69.800849999999997</v>
      </c>
      <c r="BB277">
        <v>73.639830000000003</v>
      </c>
      <c r="BC277">
        <v>77.699150000000003</v>
      </c>
      <c r="BD277">
        <v>80.911010000000005</v>
      </c>
      <c r="BE277">
        <v>83.453389999999999</v>
      </c>
      <c r="BF277">
        <v>85.063559999999995</v>
      </c>
      <c r="BG277">
        <v>86.622879999999995</v>
      </c>
      <c r="BH277">
        <v>86.618650000000002</v>
      </c>
      <c r="BI277">
        <v>85.177970000000002</v>
      </c>
      <c r="BJ277">
        <v>82.093220000000002</v>
      </c>
      <c r="BK277">
        <v>76.843220000000002</v>
      </c>
      <c r="BL277">
        <v>72.131360000000001</v>
      </c>
      <c r="BM277">
        <v>69.550849999999997</v>
      </c>
      <c r="BN277">
        <v>68.076269999999994</v>
      </c>
      <c r="BO277">
        <v>66.627120000000005</v>
      </c>
      <c r="BP277">
        <v>-2210.5569999999998</v>
      </c>
      <c r="BQ277">
        <v>-1836.519</v>
      </c>
      <c r="BR277">
        <v>-1677.759</v>
      </c>
      <c r="BS277">
        <v>-902.21450000000004</v>
      </c>
      <c r="BT277">
        <v>-760.173</v>
      </c>
      <c r="BU277">
        <v>-435.43889999999999</v>
      </c>
      <c r="BV277">
        <v>-249.8039</v>
      </c>
      <c r="BW277">
        <v>170.32339999999999</v>
      </c>
      <c r="BX277">
        <v>575.60820000000001</v>
      </c>
      <c r="BY277">
        <v>756.51329999999996</v>
      </c>
      <c r="BZ277">
        <v>324.7928</v>
      </c>
      <c r="CA277">
        <v>461.76339999999999</v>
      </c>
      <c r="CB277">
        <v>729.48130000000003</v>
      </c>
      <c r="CC277">
        <v>347.9862</v>
      </c>
      <c r="CD277">
        <v>-137.68430000000001</v>
      </c>
      <c r="CE277">
        <v>-1362.405</v>
      </c>
      <c r="CF277">
        <v>-1178.6690000000001</v>
      </c>
      <c r="CG277">
        <v>3250.26</v>
      </c>
      <c r="CH277">
        <v>11528.88</v>
      </c>
      <c r="CI277">
        <v>2823.8359999999998</v>
      </c>
      <c r="CJ277">
        <v>-138.46979999999999</v>
      </c>
      <c r="CK277">
        <v>-233.2868</v>
      </c>
      <c r="CL277">
        <v>275.4228</v>
      </c>
      <c r="CM277">
        <v>567.56590000000006</v>
      </c>
      <c r="CN277">
        <v>1833821</v>
      </c>
      <c r="CO277">
        <v>1974570</v>
      </c>
      <c r="CP277" s="24">
        <v>1414571</v>
      </c>
      <c r="CQ277" s="24">
        <v>672840</v>
      </c>
      <c r="CR277" s="24">
        <v>288603.5</v>
      </c>
      <c r="CS277">
        <v>111717.9</v>
      </c>
      <c r="CT277" s="24">
        <v>125860.6</v>
      </c>
      <c r="CU277">
        <v>135049.60000000001</v>
      </c>
      <c r="CV277">
        <v>244487.8</v>
      </c>
      <c r="CW277">
        <v>274823.2</v>
      </c>
      <c r="CX277">
        <v>1273237</v>
      </c>
      <c r="CY277">
        <v>1575410</v>
      </c>
      <c r="CZ277">
        <v>1159398</v>
      </c>
      <c r="DA277">
        <v>1053648</v>
      </c>
      <c r="DB277">
        <v>676056.4</v>
      </c>
      <c r="DC277">
        <v>1618408</v>
      </c>
      <c r="DD277">
        <v>1732743</v>
      </c>
      <c r="DE277">
        <v>1855188</v>
      </c>
      <c r="DF277">
        <v>981098.4</v>
      </c>
      <c r="DG277">
        <v>579840</v>
      </c>
      <c r="DH277">
        <v>786447.8</v>
      </c>
      <c r="DI277">
        <v>1308391</v>
      </c>
      <c r="DJ277">
        <v>103679.2</v>
      </c>
      <c r="DK277">
        <v>836491.9</v>
      </c>
      <c r="DL277">
        <v>19</v>
      </c>
      <c r="DM277">
        <v>19</v>
      </c>
    </row>
    <row r="278" spans="1:117" hidden="1" x14ac:dyDescent="0.25">
      <c r="A278" t="s">
        <v>62</v>
      </c>
      <c r="B278" t="s">
        <v>61</v>
      </c>
      <c r="C278" t="s">
        <v>61</v>
      </c>
      <c r="D278" t="s">
        <v>61</v>
      </c>
      <c r="E278" t="s">
        <v>61</v>
      </c>
      <c r="F278" t="s">
        <v>61</v>
      </c>
      <c r="G278" t="s">
        <v>61</v>
      </c>
      <c r="H278" t="s">
        <v>61</v>
      </c>
      <c r="I278" t="s">
        <v>208</v>
      </c>
      <c r="J278" s="22">
        <v>43704</v>
      </c>
      <c r="K278" s="28">
        <v>19</v>
      </c>
      <c r="L278">
        <v>19</v>
      </c>
      <c r="M278">
        <v>196</v>
      </c>
      <c r="N278">
        <v>196</v>
      </c>
      <c r="O278">
        <v>1</v>
      </c>
      <c r="P278">
        <v>0</v>
      </c>
      <c r="Q278">
        <v>0</v>
      </c>
      <c r="R278">
        <v>0</v>
      </c>
      <c r="S278" s="28">
        <v>0</v>
      </c>
      <c r="T278">
        <v>57385.16</v>
      </c>
      <c r="U278">
        <v>56275.39</v>
      </c>
      <c r="V278">
        <v>53422.77</v>
      </c>
      <c r="W278">
        <v>50204.57</v>
      </c>
      <c r="X278">
        <v>50249.66</v>
      </c>
      <c r="Y278">
        <v>52533.15</v>
      </c>
      <c r="Z278">
        <v>58570.61</v>
      </c>
      <c r="AA278">
        <v>61479.56</v>
      </c>
      <c r="AB278">
        <v>66817.75</v>
      </c>
      <c r="AC278">
        <v>73142.570000000007</v>
      </c>
      <c r="AD278">
        <v>80404.2</v>
      </c>
      <c r="AE278">
        <v>84102.13</v>
      </c>
      <c r="AF278">
        <v>84963.33</v>
      </c>
      <c r="AG278">
        <v>86099.91</v>
      </c>
      <c r="AH278">
        <v>85814.67</v>
      </c>
      <c r="AI278">
        <v>85145.79</v>
      </c>
      <c r="AJ278">
        <v>84725.27</v>
      </c>
      <c r="AK278">
        <v>81124.759999999995</v>
      </c>
      <c r="AL278">
        <v>67203.539999999994</v>
      </c>
      <c r="AM278">
        <v>71533.48</v>
      </c>
      <c r="AN278">
        <v>70146.14</v>
      </c>
      <c r="AO278">
        <v>64769.85</v>
      </c>
      <c r="AP278">
        <v>60116.160000000003</v>
      </c>
      <c r="AQ278">
        <v>56157.39</v>
      </c>
      <c r="AR278">
        <v>65.017859999999999</v>
      </c>
      <c r="AS278">
        <v>64.395409999999998</v>
      </c>
      <c r="AT278">
        <v>63.94388</v>
      </c>
      <c r="AU278">
        <v>63.257649999999998</v>
      </c>
      <c r="AV278">
        <v>62.400509999999997</v>
      </c>
      <c r="AW278">
        <v>61.959180000000003</v>
      </c>
      <c r="AX278">
        <v>61.553570000000001</v>
      </c>
      <c r="AY278">
        <v>61.711730000000003</v>
      </c>
      <c r="AZ278">
        <v>64.23724</v>
      </c>
      <c r="BA278">
        <v>68.364800000000002</v>
      </c>
      <c r="BB278">
        <v>72.732150000000004</v>
      </c>
      <c r="BC278">
        <v>77.257660000000001</v>
      </c>
      <c r="BD278">
        <v>81.007649999999998</v>
      </c>
      <c r="BE278">
        <v>84.043369999999996</v>
      </c>
      <c r="BF278">
        <v>85.630099999999999</v>
      </c>
      <c r="BG278">
        <v>86.619900000000001</v>
      </c>
      <c r="BH278">
        <v>86.005099999999999</v>
      </c>
      <c r="BI278">
        <v>84.346940000000004</v>
      </c>
      <c r="BJ278">
        <v>81.260199999999998</v>
      </c>
      <c r="BK278">
        <v>76.232140000000001</v>
      </c>
      <c r="BL278">
        <v>71.451530000000005</v>
      </c>
      <c r="BM278">
        <v>68.571430000000007</v>
      </c>
      <c r="BN278">
        <v>66.897959999999998</v>
      </c>
      <c r="BO278">
        <v>65.5</v>
      </c>
      <c r="BP278">
        <v>-2368.3090000000002</v>
      </c>
      <c r="BQ278">
        <v>-1967.9680000000001</v>
      </c>
      <c r="BR278">
        <v>-1671.4079999999999</v>
      </c>
      <c r="BS278">
        <v>-860.50779999999997</v>
      </c>
      <c r="BT278">
        <v>-777.75459999999998</v>
      </c>
      <c r="BU278">
        <v>-328.86669999999998</v>
      </c>
      <c r="BV278">
        <v>-110.83499999999999</v>
      </c>
      <c r="BW278">
        <v>156.3877</v>
      </c>
      <c r="BX278">
        <v>434.0249</v>
      </c>
      <c r="BY278">
        <v>699.46349999999995</v>
      </c>
      <c r="BZ278">
        <v>514.62909999999999</v>
      </c>
      <c r="CA278">
        <v>344.84840000000003</v>
      </c>
      <c r="CB278">
        <v>712.49130000000002</v>
      </c>
      <c r="CC278">
        <v>143.39259999999999</v>
      </c>
      <c r="CD278">
        <v>-254.3484</v>
      </c>
      <c r="CE278">
        <v>-1489.7560000000001</v>
      </c>
      <c r="CF278">
        <v>-1748.0940000000001</v>
      </c>
      <c r="CG278">
        <v>2973.3029999999999</v>
      </c>
      <c r="CH278">
        <v>13757.53</v>
      </c>
      <c r="CI278">
        <v>3291.6559999999999</v>
      </c>
      <c r="CJ278">
        <v>-116.986</v>
      </c>
      <c r="CK278">
        <v>-100.37739999999999</v>
      </c>
      <c r="CL278">
        <v>169.34790000000001</v>
      </c>
      <c r="CM278">
        <v>320.1173</v>
      </c>
      <c r="CN278">
        <v>1839084</v>
      </c>
      <c r="CO278">
        <v>1987086</v>
      </c>
      <c r="CP278">
        <v>1434552</v>
      </c>
      <c r="CQ278">
        <v>731694.3</v>
      </c>
      <c r="CR278">
        <v>326784.7</v>
      </c>
      <c r="CS278">
        <v>117277.7</v>
      </c>
      <c r="CT278">
        <v>129311.2</v>
      </c>
      <c r="CU278">
        <v>138284.6</v>
      </c>
      <c r="CV278">
        <v>259599.4</v>
      </c>
      <c r="CW278">
        <v>300301.09999999998</v>
      </c>
      <c r="CX278">
        <v>1281992</v>
      </c>
      <c r="CY278">
        <v>1585064</v>
      </c>
      <c r="CZ278">
        <v>1169700</v>
      </c>
      <c r="DA278">
        <v>1061257</v>
      </c>
      <c r="DB278">
        <v>687891.6</v>
      </c>
      <c r="DC278">
        <v>1634446</v>
      </c>
      <c r="DD278">
        <v>1788750</v>
      </c>
      <c r="DE278">
        <v>1918680</v>
      </c>
      <c r="DF278">
        <v>1008448</v>
      </c>
      <c r="DG278">
        <v>599373.1</v>
      </c>
      <c r="DH278">
        <v>838233.7</v>
      </c>
      <c r="DI278">
        <v>1324965</v>
      </c>
      <c r="DJ278">
        <v>124060.5</v>
      </c>
      <c r="DK278">
        <v>848220.6</v>
      </c>
      <c r="DL278">
        <v>19</v>
      </c>
      <c r="DM278">
        <v>19</v>
      </c>
    </row>
    <row r="279" spans="1:117" hidden="1" x14ac:dyDescent="0.25">
      <c r="A279" t="s">
        <v>62</v>
      </c>
      <c r="B279" t="s">
        <v>31</v>
      </c>
      <c r="C279" t="s">
        <v>61</v>
      </c>
      <c r="D279" t="s">
        <v>61</v>
      </c>
      <c r="E279" t="s">
        <v>31</v>
      </c>
      <c r="F279" t="s">
        <v>61</v>
      </c>
      <c r="G279" t="s">
        <v>61</v>
      </c>
      <c r="H279" t="s">
        <v>61</v>
      </c>
      <c r="I279" t="s">
        <v>208</v>
      </c>
      <c r="J279" s="22">
        <v>43704</v>
      </c>
      <c r="K279" s="28">
        <v>19</v>
      </c>
      <c r="L279">
        <v>19</v>
      </c>
      <c r="M279">
        <v>4</v>
      </c>
      <c r="N279">
        <v>4</v>
      </c>
      <c r="O279">
        <v>1</v>
      </c>
      <c r="P279">
        <v>0</v>
      </c>
      <c r="Q279">
        <v>1</v>
      </c>
      <c r="R279">
        <v>0</v>
      </c>
      <c r="S279" s="28">
        <v>1</v>
      </c>
      <c r="AR279">
        <v>63.375</v>
      </c>
      <c r="AS279">
        <v>62.875</v>
      </c>
      <c r="AT279">
        <v>62.375</v>
      </c>
      <c r="AU279">
        <v>61.875</v>
      </c>
      <c r="AV279">
        <v>61.125</v>
      </c>
      <c r="AW279">
        <v>60.5</v>
      </c>
      <c r="AX279">
        <v>60.25</v>
      </c>
      <c r="AY279">
        <v>60.25</v>
      </c>
      <c r="AZ279">
        <v>63.25</v>
      </c>
      <c r="BA279">
        <v>67.125</v>
      </c>
      <c r="BB279">
        <v>70.375</v>
      </c>
      <c r="BC279">
        <v>73</v>
      </c>
      <c r="BD279">
        <v>75.125</v>
      </c>
      <c r="BE279">
        <v>76.75</v>
      </c>
      <c r="BF279">
        <v>78.5</v>
      </c>
      <c r="BG279">
        <v>78.75</v>
      </c>
      <c r="BH279">
        <v>78.75</v>
      </c>
      <c r="BI279">
        <v>78.125</v>
      </c>
      <c r="BJ279">
        <v>75.75</v>
      </c>
      <c r="BK279">
        <v>71.5</v>
      </c>
      <c r="BL279">
        <v>67.75</v>
      </c>
      <c r="BM279">
        <v>65.875</v>
      </c>
      <c r="BN279">
        <v>65.125</v>
      </c>
      <c r="BO279">
        <v>64.125</v>
      </c>
      <c r="DL279">
        <v>19</v>
      </c>
      <c r="DM279">
        <v>19</v>
      </c>
    </row>
    <row r="280" spans="1:117" hidden="1" x14ac:dyDescent="0.25">
      <c r="A280" t="s">
        <v>62</v>
      </c>
      <c r="B280" t="s">
        <v>102</v>
      </c>
      <c r="C280" t="s">
        <v>61</v>
      </c>
      <c r="D280" t="s">
        <v>61</v>
      </c>
      <c r="E280" t="s">
        <v>61</v>
      </c>
      <c r="F280" t="s">
        <v>61</v>
      </c>
      <c r="G280" t="s">
        <v>61</v>
      </c>
      <c r="H280" t="s">
        <v>102</v>
      </c>
      <c r="I280" t="s">
        <v>208</v>
      </c>
      <c r="J280" s="22">
        <v>43704</v>
      </c>
      <c r="K280" s="28">
        <v>19</v>
      </c>
      <c r="L280">
        <v>19</v>
      </c>
      <c r="M280">
        <v>101</v>
      </c>
      <c r="N280">
        <v>101</v>
      </c>
      <c r="O280">
        <v>1</v>
      </c>
      <c r="P280">
        <v>0</v>
      </c>
      <c r="Q280">
        <v>0</v>
      </c>
      <c r="R280">
        <v>0</v>
      </c>
      <c r="S280" s="28">
        <v>0</v>
      </c>
      <c r="T280">
        <v>55192.81</v>
      </c>
      <c r="U280">
        <v>54041.57</v>
      </c>
      <c r="V280">
        <v>51192.800000000003</v>
      </c>
      <c r="W280">
        <v>47965.08</v>
      </c>
      <c r="X280">
        <v>47958.239999999998</v>
      </c>
      <c r="Y280">
        <v>50039.18</v>
      </c>
      <c r="Z280">
        <v>55596.12</v>
      </c>
      <c r="AA280">
        <v>57970.93</v>
      </c>
      <c r="AB280">
        <v>62390.58</v>
      </c>
      <c r="AC280">
        <v>67596.649999999994</v>
      </c>
      <c r="AD280">
        <v>74219.94</v>
      </c>
      <c r="AE280">
        <v>77633.31</v>
      </c>
      <c r="AF280">
        <v>78297.149999999994</v>
      </c>
      <c r="AG280">
        <v>79135.8</v>
      </c>
      <c r="AH280">
        <v>78650.33</v>
      </c>
      <c r="AI280">
        <v>78075.899999999994</v>
      </c>
      <c r="AJ280">
        <v>77779.78</v>
      </c>
      <c r="AK280">
        <v>74597.58</v>
      </c>
      <c r="AL280">
        <v>62240.160000000003</v>
      </c>
      <c r="AM280">
        <v>66342.929999999993</v>
      </c>
      <c r="AN280">
        <v>65092.71</v>
      </c>
      <c r="AO280">
        <v>61044.15</v>
      </c>
      <c r="AP280">
        <v>57486.46</v>
      </c>
      <c r="AQ280">
        <v>53872.800000000003</v>
      </c>
      <c r="AR280">
        <v>65.445539999999994</v>
      </c>
      <c r="AS280">
        <v>64.826729999999998</v>
      </c>
      <c r="AT280">
        <v>64.44059</v>
      </c>
      <c r="AU280">
        <v>63.752479999999998</v>
      </c>
      <c r="AV280">
        <v>62.797029999999999</v>
      </c>
      <c r="AW280">
        <v>62.331679999999999</v>
      </c>
      <c r="AX280">
        <v>61.995049999999999</v>
      </c>
      <c r="AY280">
        <v>62.039610000000003</v>
      </c>
      <c r="AZ280">
        <v>64.683170000000004</v>
      </c>
      <c r="BA280">
        <v>68.881190000000004</v>
      </c>
      <c r="BB280">
        <v>73.193070000000006</v>
      </c>
      <c r="BC280">
        <v>77.603960000000001</v>
      </c>
      <c r="BD280">
        <v>81.143559999999994</v>
      </c>
      <c r="BE280">
        <v>84.054450000000003</v>
      </c>
      <c r="BF280">
        <v>85.584159999999997</v>
      </c>
      <c r="BG280">
        <v>86.623760000000004</v>
      </c>
      <c r="BH280">
        <v>86.148510000000002</v>
      </c>
      <c r="BI280">
        <v>84.514849999999996</v>
      </c>
      <c r="BJ280">
        <v>81.316829999999996</v>
      </c>
      <c r="BK280">
        <v>76.247519999999994</v>
      </c>
      <c r="BL280">
        <v>71.658410000000003</v>
      </c>
      <c r="BM280">
        <v>68.94059</v>
      </c>
      <c r="BN280">
        <v>67.366339999999994</v>
      </c>
      <c r="BO280">
        <v>65.905940000000001</v>
      </c>
      <c r="BP280">
        <v>-2405.277</v>
      </c>
      <c r="BQ280">
        <v>-1998.2270000000001</v>
      </c>
      <c r="BR280">
        <v>-1689.6010000000001</v>
      </c>
      <c r="BS280">
        <v>-887.66179999999997</v>
      </c>
      <c r="BT280">
        <v>-782.50070000000005</v>
      </c>
      <c r="BU280">
        <v>-379.5102</v>
      </c>
      <c r="BV280">
        <v>-87.788799999999995</v>
      </c>
      <c r="BW280">
        <v>154.1713</v>
      </c>
      <c r="BX280">
        <v>462.3365</v>
      </c>
      <c r="BY280">
        <v>713.98019999999997</v>
      </c>
      <c r="BZ280">
        <v>526.71310000000005</v>
      </c>
      <c r="CA280">
        <v>356.29950000000002</v>
      </c>
      <c r="CB280">
        <v>699.97460000000001</v>
      </c>
      <c r="CC280">
        <v>192.2046</v>
      </c>
      <c r="CD280">
        <v>-165.6892</v>
      </c>
      <c r="CE280">
        <v>-1430.2719999999999</v>
      </c>
      <c r="CF280">
        <v>-1623.095</v>
      </c>
      <c r="CG280">
        <v>2952.65</v>
      </c>
      <c r="CH280">
        <v>12652.4</v>
      </c>
      <c r="CI280">
        <v>3130.337</v>
      </c>
      <c r="CJ280">
        <v>-120.5521</v>
      </c>
      <c r="CK280">
        <v>-158.10820000000001</v>
      </c>
      <c r="CL280">
        <v>128.14400000000001</v>
      </c>
      <c r="CM280">
        <v>287.4074</v>
      </c>
      <c r="CN280">
        <v>1838611</v>
      </c>
      <c r="CO280">
        <v>1986758</v>
      </c>
      <c r="CP280">
        <v>1434168</v>
      </c>
      <c r="CQ280">
        <v>731088.7</v>
      </c>
      <c r="CR280">
        <v>326066.59999999998</v>
      </c>
      <c r="CS280">
        <v>116672.7</v>
      </c>
      <c r="CT280">
        <v>128687.5</v>
      </c>
      <c r="CU280">
        <v>137789.5</v>
      </c>
      <c r="CV280">
        <v>258852.6</v>
      </c>
      <c r="CW280">
        <v>299101.2</v>
      </c>
      <c r="CX280">
        <v>1280949</v>
      </c>
      <c r="CY280">
        <v>1584182</v>
      </c>
      <c r="CZ280">
        <v>1168525</v>
      </c>
      <c r="DA280">
        <v>1060344</v>
      </c>
      <c r="DB280">
        <v>686580.5</v>
      </c>
      <c r="DC280">
        <v>1632677</v>
      </c>
      <c r="DD280">
        <v>1787055</v>
      </c>
      <c r="DE280">
        <v>1917234</v>
      </c>
      <c r="DF280">
        <v>1006296</v>
      </c>
      <c r="DG280">
        <v>597306.1</v>
      </c>
      <c r="DH280">
        <v>835904</v>
      </c>
      <c r="DI280">
        <v>1323636</v>
      </c>
      <c r="DJ280">
        <v>123242.8</v>
      </c>
      <c r="DK280">
        <v>847618</v>
      </c>
      <c r="DL280">
        <v>19</v>
      </c>
      <c r="DM280">
        <v>19</v>
      </c>
    </row>
    <row r="281" spans="1:117" hidden="1" x14ac:dyDescent="0.25">
      <c r="A281" t="s">
        <v>62</v>
      </c>
      <c r="B281" t="s">
        <v>33</v>
      </c>
      <c r="C281" t="s">
        <v>61</v>
      </c>
      <c r="D281" t="s">
        <v>61</v>
      </c>
      <c r="E281" t="s">
        <v>33</v>
      </c>
      <c r="F281" t="s">
        <v>61</v>
      </c>
      <c r="G281" t="s">
        <v>61</v>
      </c>
      <c r="H281" t="s">
        <v>61</v>
      </c>
      <c r="I281" t="s">
        <v>199</v>
      </c>
      <c r="J281" s="22">
        <v>43704</v>
      </c>
      <c r="K281" s="28">
        <v>19</v>
      </c>
      <c r="L281">
        <v>19</v>
      </c>
      <c r="M281">
        <v>110</v>
      </c>
      <c r="N281">
        <v>110</v>
      </c>
      <c r="O281">
        <v>0</v>
      </c>
      <c r="P281">
        <v>0</v>
      </c>
      <c r="Q281">
        <v>0</v>
      </c>
      <c r="R281">
        <v>0</v>
      </c>
      <c r="S281" s="28">
        <v>0</v>
      </c>
      <c r="T281">
        <v>8121.6139999999996</v>
      </c>
      <c r="U281">
        <v>7920.7209999999995</v>
      </c>
      <c r="V281">
        <v>7777.0770000000002</v>
      </c>
      <c r="W281">
        <v>7849.4380000000001</v>
      </c>
      <c r="X281">
        <v>8145.402</v>
      </c>
      <c r="Y281">
        <v>8536.0779999999995</v>
      </c>
      <c r="Z281">
        <v>9769.1610000000001</v>
      </c>
      <c r="AA281">
        <v>9809.5040000000008</v>
      </c>
      <c r="AB281">
        <v>11607.93</v>
      </c>
      <c r="AC281">
        <v>11707.07</v>
      </c>
      <c r="AD281">
        <v>12546.76</v>
      </c>
      <c r="AE281">
        <v>13361.79</v>
      </c>
      <c r="AF281">
        <v>14140.99</v>
      </c>
      <c r="AG281">
        <v>14758.74</v>
      </c>
      <c r="AH281">
        <v>15155.59</v>
      </c>
      <c r="AI281">
        <v>15500.46</v>
      </c>
      <c r="AJ281">
        <v>16316.71</v>
      </c>
      <c r="AK281">
        <v>16528.86</v>
      </c>
      <c r="AL281">
        <v>14257.1</v>
      </c>
      <c r="AM281">
        <v>16074.78</v>
      </c>
      <c r="AN281">
        <v>15271.76</v>
      </c>
      <c r="AO281">
        <v>13570.5</v>
      </c>
      <c r="AP281">
        <v>11419.07</v>
      </c>
      <c r="AQ281">
        <v>9154.7880000000005</v>
      </c>
      <c r="AR281">
        <v>64.354550000000003</v>
      </c>
      <c r="AS281">
        <v>63.636360000000003</v>
      </c>
      <c r="AT281">
        <v>62.954540000000001</v>
      </c>
      <c r="AU281">
        <v>62.2</v>
      </c>
      <c r="AV281">
        <v>61.58182</v>
      </c>
      <c r="AW281">
        <v>61.163640000000001</v>
      </c>
      <c r="AX281">
        <v>60.58182</v>
      </c>
      <c r="AY281">
        <v>61</v>
      </c>
      <c r="AZ281">
        <v>63.445450000000001</v>
      </c>
      <c r="BA281">
        <v>67.436359999999993</v>
      </c>
      <c r="BB281">
        <v>71.84545</v>
      </c>
      <c r="BC281">
        <v>76.645449999999997</v>
      </c>
      <c r="BD281">
        <v>80.772729999999996</v>
      </c>
      <c r="BE281">
        <v>84.045460000000006</v>
      </c>
      <c r="BF281">
        <v>85.663640000000001</v>
      </c>
      <c r="BG281">
        <v>87.00909</v>
      </c>
      <c r="BH281">
        <v>86.590909999999994</v>
      </c>
      <c r="BI281">
        <v>84.936359999999993</v>
      </c>
      <c r="BJ281">
        <v>81.972719999999995</v>
      </c>
      <c r="BK281">
        <v>76.918180000000007</v>
      </c>
      <c r="BL281">
        <v>71.563640000000007</v>
      </c>
      <c r="BM281">
        <v>68.254549999999995</v>
      </c>
      <c r="BN281">
        <v>66.281809999999993</v>
      </c>
      <c r="BO281">
        <v>64.890910000000005</v>
      </c>
      <c r="BP281">
        <v>-96.061729999999997</v>
      </c>
      <c r="BQ281">
        <v>-99.957499999999996</v>
      </c>
      <c r="BR281">
        <v>-101.8659</v>
      </c>
      <c r="BS281">
        <v>-43.905630000000002</v>
      </c>
      <c r="BT281">
        <v>-32.445929999999997</v>
      </c>
      <c r="BU281">
        <v>24.535889999999998</v>
      </c>
      <c r="BV281">
        <v>14.19007</v>
      </c>
      <c r="BW281">
        <v>17.43337</v>
      </c>
      <c r="BX281">
        <v>-27.183209999999999</v>
      </c>
      <c r="BY281">
        <v>1.23628</v>
      </c>
      <c r="BZ281">
        <v>109.7548</v>
      </c>
      <c r="CA281">
        <v>-81.883840000000006</v>
      </c>
      <c r="CB281">
        <v>48.773530000000001</v>
      </c>
      <c r="CC281">
        <v>-81.071330000000003</v>
      </c>
      <c r="CD281">
        <v>-106.45820000000001</v>
      </c>
      <c r="CE281">
        <v>26.128550000000001</v>
      </c>
      <c r="CF281">
        <v>-490.48540000000003</v>
      </c>
      <c r="CG281">
        <v>-349.89510000000001</v>
      </c>
      <c r="CH281">
        <v>2260.9949999999999</v>
      </c>
      <c r="CI281">
        <v>-232.04859999999999</v>
      </c>
      <c r="CJ281">
        <v>-12.8931</v>
      </c>
      <c r="CK281">
        <v>131.1728</v>
      </c>
      <c r="CL281">
        <v>72.824420000000003</v>
      </c>
      <c r="CM281">
        <v>7.1155350000000004</v>
      </c>
      <c r="CN281">
        <v>2978.857</v>
      </c>
      <c r="CO281">
        <v>2904</v>
      </c>
      <c r="CP281">
        <v>2648.0219999999999</v>
      </c>
      <c r="CQ281">
        <v>1812.6659999999999</v>
      </c>
      <c r="CR281">
        <v>1592.606</v>
      </c>
      <c r="CS281">
        <v>1890</v>
      </c>
      <c r="CT281">
        <v>1831.68</v>
      </c>
      <c r="CU281">
        <v>1541.99</v>
      </c>
      <c r="CV281">
        <v>2135.7809999999999</v>
      </c>
      <c r="CW281">
        <v>2927.953</v>
      </c>
      <c r="CX281">
        <v>5466.3540000000003</v>
      </c>
      <c r="CY281">
        <v>4858.3289999999997</v>
      </c>
      <c r="CZ281">
        <v>7901.723</v>
      </c>
      <c r="DA281">
        <v>4810.5320000000002</v>
      </c>
      <c r="DB281">
        <v>4816.3069999999998</v>
      </c>
      <c r="DC281">
        <v>5546.02</v>
      </c>
      <c r="DD281">
        <v>4552.0479999999998</v>
      </c>
      <c r="DE281">
        <v>4122.16</v>
      </c>
      <c r="DF281">
        <v>6694.4989999999998</v>
      </c>
      <c r="DG281">
        <v>4608.915</v>
      </c>
      <c r="DH281">
        <v>5443.81</v>
      </c>
      <c r="DI281">
        <v>4548.5169999999998</v>
      </c>
      <c r="DJ281">
        <v>3271.1669999999999</v>
      </c>
      <c r="DK281">
        <v>3886.328</v>
      </c>
      <c r="DL281">
        <v>19</v>
      </c>
      <c r="DM281">
        <v>19</v>
      </c>
    </row>
    <row r="282" spans="1:117" hidden="1" x14ac:dyDescent="0.25">
      <c r="A282" t="s">
        <v>62</v>
      </c>
      <c r="B282" t="s">
        <v>42</v>
      </c>
      <c r="C282" t="s">
        <v>61</v>
      </c>
      <c r="D282" t="s">
        <v>42</v>
      </c>
      <c r="E282" t="s">
        <v>61</v>
      </c>
      <c r="F282" t="s">
        <v>61</v>
      </c>
      <c r="G282" t="s">
        <v>61</v>
      </c>
      <c r="H282" t="s">
        <v>61</v>
      </c>
      <c r="I282" t="s">
        <v>199</v>
      </c>
      <c r="J282" s="22">
        <v>43704</v>
      </c>
      <c r="K282" s="28">
        <v>19</v>
      </c>
      <c r="L282">
        <v>19</v>
      </c>
      <c r="M282">
        <v>120</v>
      </c>
      <c r="N282">
        <v>120</v>
      </c>
      <c r="O282">
        <v>0</v>
      </c>
      <c r="P282">
        <v>0</v>
      </c>
      <c r="Q282">
        <v>0</v>
      </c>
      <c r="R282">
        <v>1</v>
      </c>
      <c r="S282" s="28">
        <v>1</v>
      </c>
      <c r="AR282">
        <v>64.183329999999998</v>
      </c>
      <c r="AS282">
        <v>63.483330000000002</v>
      </c>
      <c r="AT282">
        <v>62.8125</v>
      </c>
      <c r="AU282">
        <v>62.058329999999998</v>
      </c>
      <c r="AV282">
        <v>61.483330000000002</v>
      </c>
      <c r="AW282">
        <v>61.083329999999997</v>
      </c>
      <c r="AX282">
        <v>60.479170000000003</v>
      </c>
      <c r="AY282">
        <v>60.9375</v>
      </c>
      <c r="AZ282">
        <v>63.262500000000003</v>
      </c>
      <c r="BA282">
        <v>67.224999999999994</v>
      </c>
      <c r="BB282">
        <v>71.650000000000006</v>
      </c>
      <c r="BC282">
        <v>76.504170000000002</v>
      </c>
      <c r="BD282">
        <v>80.708340000000007</v>
      </c>
      <c r="BE282">
        <v>84.0625</v>
      </c>
      <c r="BF282">
        <v>85.695830000000001</v>
      </c>
      <c r="BG282">
        <v>87.004170000000002</v>
      </c>
      <c r="BH282">
        <v>86.45</v>
      </c>
      <c r="BI282">
        <v>84.712500000000006</v>
      </c>
      <c r="BJ282">
        <v>81.8</v>
      </c>
      <c r="BK282">
        <v>76.779169999999993</v>
      </c>
      <c r="BL282">
        <v>71.395840000000007</v>
      </c>
      <c r="BM282">
        <v>68.054169999999999</v>
      </c>
      <c r="BN282">
        <v>66.045829999999995</v>
      </c>
      <c r="BO282">
        <v>64.695830000000001</v>
      </c>
      <c r="DL282">
        <v>19</v>
      </c>
      <c r="DM282">
        <v>19</v>
      </c>
    </row>
    <row r="283" spans="1:117" hidden="1" x14ac:dyDescent="0.25">
      <c r="A283" t="s">
        <v>62</v>
      </c>
      <c r="B283" t="s">
        <v>110</v>
      </c>
      <c r="C283" t="s">
        <v>61</v>
      </c>
      <c r="D283" t="s">
        <v>110</v>
      </c>
      <c r="E283" t="s">
        <v>61</v>
      </c>
      <c r="F283" t="s">
        <v>61</v>
      </c>
      <c r="G283" t="s">
        <v>61</v>
      </c>
      <c r="H283" t="s">
        <v>61</v>
      </c>
      <c r="I283" t="s">
        <v>199</v>
      </c>
      <c r="J283" s="22">
        <v>43704</v>
      </c>
      <c r="K283" s="28">
        <v>19</v>
      </c>
      <c r="L283">
        <v>19</v>
      </c>
      <c r="M283">
        <v>3</v>
      </c>
      <c r="N283">
        <v>3</v>
      </c>
      <c r="O283">
        <v>0</v>
      </c>
      <c r="P283">
        <v>0</v>
      </c>
      <c r="Q283">
        <v>1</v>
      </c>
      <c r="R283">
        <v>1</v>
      </c>
      <c r="S283" s="28">
        <v>1</v>
      </c>
      <c r="AR283">
        <v>66.5</v>
      </c>
      <c r="AS283">
        <v>66</v>
      </c>
      <c r="AT283">
        <v>65.666659999999993</v>
      </c>
      <c r="AU283">
        <v>64.833340000000007</v>
      </c>
      <c r="AV283">
        <v>64</v>
      </c>
      <c r="AW283">
        <v>63.5</v>
      </c>
      <c r="AX283">
        <v>63.166670000000003</v>
      </c>
      <c r="AY283">
        <v>63.333329999999997</v>
      </c>
      <c r="AZ283">
        <v>65.666659999999993</v>
      </c>
      <c r="BA283">
        <v>69.833340000000007</v>
      </c>
      <c r="BB283">
        <v>73.666659999999993</v>
      </c>
      <c r="BC283">
        <v>78</v>
      </c>
      <c r="BD283">
        <v>81.333340000000007</v>
      </c>
      <c r="BE283">
        <v>84.166659999999993</v>
      </c>
      <c r="BF283">
        <v>85.666659999999993</v>
      </c>
      <c r="BG283">
        <v>87.666659999999993</v>
      </c>
      <c r="BH283">
        <v>87.666659999999993</v>
      </c>
      <c r="BI283">
        <v>85.833340000000007</v>
      </c>
      <c r="BJ283">
        <v>82.666659999999993</v>
      </c>
      <c r="BK283">
        <v>77.333340000000007</v>
      </c>
      <c r="BL283">
        <v>72.5</v>
      </c>
      <c r="BM283">
        <v>69.833340000000007</v>
      </c>
      <c r="BN283">
        <v>68.166659999999993</v>
      </c>
      <c r="BO283">
        <v>66.666659999999993</v>
      </c>
      <c r="CP283" s="24"/>
      <c r="CQ283" s="24"/>
      <c r="DL283">
        <v>19</v>
      </c>
      <c r="DM283">
        <v>19</v>
      </c>
    </row>
    <row r="284" spans="1:117" hidden="1" x14ac:dyDescent="0.25">
      <c r="A284" t="s">
        <v>62</v>
      </c>
      <c r="B284" t="s">
        <v>186</v>
      </c>
      <c r="C284" t="s">
        <v>61</v>
      </c>
      <c r="D284" t="s">
        <v>61</v>
      </c>
      <c r="E284" t="s">
        <v>186</v>
      </c>
      <c r="F284" t="s">
        <v>61</v>
      </c>
      <c r="G284" t="s">
        <v>61</v>
      </c>
      <c r="H284" t="s">
        <v>61</v>
      </c>
      <c r="I284" t="s">
        <v>199</v>
      </c>
      <c r="J284" s="22">
        <v>43704</v>
      </c>
      <c r="K284" s="28">
        <v>19</v>
      </c>
      <c r="L284">
        <v>19</v>
      </c>
      <c r="M284">
        <v>10</v>
      </c>
      <c r="N284">
        <v>10</v>
      </c>
      <c r="O284">
        <v>0</v>
      </c>
      <c r="P284">
        <v>0</v>
      </c>
      <c r="Q284">
        <v>1</v>
      </c>
      <c r="R284">
        <v>0</v>
      </c>
      <c r="S284" s="28">
        <v>1</v>
      </c>
      <c r="AR284">
        <v>65.8</v>
      </c>
      <c r="AS284">
        <v>65.3</v>
      </c>
      <c r="AT284">
        <v>65</v>
      </c>
      <c r="AU284">
        <v>64.25</v>
      </c>
      <c r="AV284">
        <v>63.4</v>
      </c>
      <c r="AW284">
        <v>62.95</v>
      </c>
      <c r="AX284">
        <v>62.6</v>
      </c>
      <c r="AY284">
        <v>62.75</v>
      </c>
      <c r="AZ284">
        <v>65</v>
      </c>
      <c r="BA284">
        <v>69.150000000000006</v>
      </c>
      <c r="BB284">
        <v>73.25</v>
      </c>
      <c r="BC284">
        <v>77.7</v>
      </c>
      <c r="BD284">
        <v>81.25</v>
      </c>
      <c r="BE284">
        <v>84.25</v>
      </c>
      <c r="BF284">
        <v>85.8</v>
      </c>
      <c r="BG284">
        <v>87.2</v>
      </c>
      <c r="BH284">
        <v>86.65</v>
      </c>
      <c r="BI284">
        <v>84.75</v>
      </c>
      <c r="BJ284">
        <v>81.650000000000006</v>
      </c>
      <c r="BK284">
        <v>76.5</v>
      </c>
      <c r="BL284">
        <v>71.8</v>
      </c>
      <c r="BM284">
        <v>69.099999999999994</v>
      </c>
      <c r="BN284">
        <v>67.45</v>
      </c>
      <c r="BO284">
        <v>66.05</v>
      </c>
      <c r="DL284">
        <v>19</v>
      </c>
      <c r="DM284">
        <v>19</v>
      </c>
    </row>
    <row r="285" spans="1:117" hidden="1" x14ac:dyDescent="0.25">
      <c r="A285" t="s">
        <v>62</v>
      </c>
      <c r="B285" t="s">
        <v>32</v>
      </c>
      <c r="C285" t="s">
        <v>32</v>
      </c>
      <c r="D285" t="s">
        <v>61</v>
      </c>
      <c r="E285" t="s">
        <v>61</v>
      </c>
      <c r="F285" t="s">
        <v>61</v>
      </c>
      <c r="G285" t="s">
        <v>61</v>
      </c>
      <c r="H285" t="s">
        <v>61</v>
      </c>
      <c r="I285" t="s">
        <v>199</v>
      </c>
      <c r="J285" s="22">
        <v>43704</v>
      </c>
      <c r="K285" s="28">
        <v>19</v>
      </c>
      <c r="L285">
        <v>19</v>
      </c>
      <c r="M285">
        <v>4</v>
      </c>
      <c r="N285">
        <v>4</v>
      </c>
      <c r="O285">
        <v>0</v>
      </c>
      <c r="P285">
        <v>0</v>
      </c>
      <c r="Q285">
        <v>1</v>
      </c>
      <c r="R285">
        <v>1</v>
      </c>
      <c r="S285" s="28">
        <v>1</v>
      </c>
      <c r="AR285">
        <v>59.5</v>
      </c>
      <c r="AS285">
        <v>59</v>
      </c>
      <c r="AT285">
        <v>58.5</v>
      </c>
      <c r="AU285">
        <v>58</v>
      </c>
      <c r="AV285">
        <v>58</v>
      </c>
      <c r="AW285">
        <v>58</v>
      </c>
      <c r="AX285">
        <v>57</v>
      </c>
      <c r="AY285">
        <v>58</v>
      </c>
      <c r="AZ285">
        <v>58.5</v>
      </c>
      <c r="BA285">
        <v>62</v>
      </c>
      <c r="BB285">
        <v>67.5</v>
      </c>
      <c r="BC285">
        <v>73.5</v>
      </c>
      <c r="BD285">
        <v>79.5</v>
      </c>
      <c r="BE285">
        <v>84.5</v>
      </c>
      <c r="BF285">
        <v>86.5</v>
      </c>
      <c r="BG285">
        <v>85.5</v>
      </c>
      <c r="BH285">
        <v>81.5</v>
      </c>
      <c r="BI285">
        <v>78.5</v>
      </c>
      <c r="BJ285">
        <v>76.5</v>
      </c>
      <c r="BK285">
        <v>72.5</v>
      </c>
      <c r="BL285">
        <v>67</v>
      </c>
      <c r="BM285">
        <v>63</v>
      </c>
      <c r="BN285">
        <v>60.5</v>
      </c>
      <c r="BO285">
        <v>60</v>
      </c>
      <c r="DL285">
        <v>19</v>
      </c>
      <c r="DM285">
        <v>19</v>
      </c>
    </row>
    <row r="286" spans="1:117" hidden="1" x14ac:dyDescent="0.25">
      <c r="A286" t="s">
        <v>62</v>
      </c>
      <c r="B286" t="s">
        <v>35</v>
      </c>
      <c r="C286" t="s">
        <v>61</v>
      </c>
      <c r="D286" t="s">
        <v>61</v>
      </c>
      <c r="E286" t="s">
        <v>35</v>
      </c>
      <c r="F286" t="s">
        <v>61</v>
      </c>
      <c r="G286" t="s">
        <v>61</v>
      </c>
      <c r="H286" t="s">
        <v>61</v>
      </c>
      <c r="I286" t="s">
        <v>199</v>
      </c>
      <c r="J286" s="22">
        <v>43704</v>
      </c>
      <c r="K286" s="28">
        <v>19</v>
      </c>
      <c r="L286">
        <v>19</v>
      </c>
      <c r="M286">
        <v>2</v>
      </c>
      <c r="N286">
        <v>2</v>
      </c>
      <c r="O286">
        <v>0</v>
      </c>
      <c r="P286">
        <v>0</v>
      </c>
      <c r="Q286">
        <v>1</v>
      </c>
      <c r="R286">
        <v>0</v>
      </c>
      <c r="S286" s="28">
        <v>1</v>
      </c>
      <c r="AR286">
        <v>66.5</v>
      </c>
      <c r="AS286">
        <v>66</v>
      </c>
      <c r="AT286">
        <v>65.75</v>
      </c>
      <c r="AU286">
        <v>65</v>
      </c>
      <c r="AV286">
        <v>64</v>
      </c>
      <c r="AW286">
        <v>63.5</v>
      </c>
      <c r="AX286">
        <v>63.25</v>
      </c>
      <c r="AY286">
        <v>63.25</v>
      </c>
      <c r="AZ286">
        <v>65.75</v>
      </c>
      <c r="BA286">
        <v>70</v>
      </c>
      <c r="BB286">
        <v>74</v>
      </c>
      <c r="BC286">
        <v>78.25</v>
      </c>
      <c r="BD286">
        <v>81.5</v>
      </c>
      <c r="BE286">
        <v>84.25</v>
      </c>
      <c r="BF286">
        <v>85.75</v>
      </c>
      <c r="BG286">
        <v>87.25</v>
      </c>
      <c r="BH286">
        <v>87</v>
      </c>
      <c r="BI286">
        <v>85.25</v>
      </c>
      <c r="BJ286">
        <v>82</v>
      </c>
      <c r="BK286">
        <v>76.75</v>
      </c>
      <c r="BL286">
        <v>72.25</v>
      </c>
      <c r="BM286">
        <v>69.75</v>
      </c>
      <c r="BN286">
        <v>68.25</v>
      </c>
      <c r="BO286">
        <v>66.75</v>
      </c>
      <c r="DL286">
        <v>19</v>
      </c>
      <c r="DM286">
        <v>19</v>
      </c>
    </row>
    <row r="287" spans="1:117" hidden="1" x14ac:dyDescent="0.25">
      <c r="A287" t="s">
        <v>62</v>
      </c>
      <c r="B287" t="s">
        <v>210</v>
      </c>
      <c r="C287" t="s">
        <v>61</v>
      </c>
      <c r="D287" t="s">
        <v>210</v>
      </c>
      <c r="E287" t="s">
        <v>61</v>
      </c>
      <c r="F287" t="s">
        <v>61</v>
      </c>
      <c r="G287" t="s">
        <v>61</v>
      </c>
      <c r="H287" t="s">
        <v>61</v>
      </c>
      <c r="I287" t="s">
        <v>199</v>
      </c>
      <c r="J287" s="22">
        <v>43704</v>
      </c>
      <c r="K287" s="28">
        <v>19</v>
      </c>
      <c r="L287">
        <v>19</v>
      </c>
      <c r="M287">
        <v>11</v>
      </c>
      <c r="N287">
        <v>11</v>
      </c>
      <c r="O287">
        <v>0</v>
      </c>
      <c r="P287">
        <v>0</v>
      </c>
      <c r="Q287">
        <v>1</v>
      </c>
      <c r="R287">
        <v>1</v>
      </c>
      <c r="S287" s="28">
        <v>1</v>
      </c>
      <c r="AR287">
        <v>65.5</v>
      </c>
      <c r="AS287">
        <v>65</v>
      </c>
      <c r="AT287">
        <v>64.545460000000006</v>
      </c>
      <c r="AU287">
        <v>63.590910000000001</v>
      </c>
      <c r="AV287">
        <v>63.181820000000002</v>
      </c>
      <c r="AW287">
        <v>62.681820000000002</v>
      </c>
      <c r="AX287">
        <v>62.181820000000002</v>
      </c>
      <c r="AY287">
        <v>62.636360000000003</v>
      </c>
      <c r="AZ287">
        <v>64.590909999999994</v>
      </c>
      <c r="BA287">
        <v>68.5</v>
      </c>
      <c r="BB287">
        <v>71.818179999999998</v>
      </c>
      <c r="BC287">
        <v>75.954539999999994</v>
      </c>
      <c r="BD287">
        <v>79.090909999999994</v>
      </c>
      <c r="BE287">
        <v>81.954539999999994</v>
      </c>
      <c r="BF287">
        <v>83.409090000000006</v>
      </c>
      <c r="BG287">
        <v>86.090909999999994</v>
      </c>
      <c r="BH287">
        <v>86.5</v>
      </c>
      <c r="BI287">
        <v>84.5</v>
      </c>
      <c r="BJ287">
        <v>81.681820000000002</v>
      </c>
      <c r="BK287">
        <v>76.545460000000006</v>
      </c>
      <c r="BL287">
        <v>71.454539999999994</v>
      </c>
      <c r="BM287">
        <v>68.727270000000004</v>
      </c>
      <c r="BN287">
        <v>66.909090000000006</v>
      </c>
      <c r="BO287">
        <v>65.545460000000006</v>
      </c>
      <c r="DL287">
        <v>19</v>
      </c>
      <c r="DM287">
        <v>19</v>
      </c>
    </row>
    <row r="288" spans="1:117" hidden="1" x14ac:dyDescent="0.25">
      <c r="A288" t="s">
        <v>62</v>
      </c>
      <c r="B288" t="s">
        <v>189</v>
      </c>
      <c r="C288" t="s">
        <v>189</v>
      </c>
      <c r="D288" t="s">
        <v>61</v>
      </c>
      <c r="E288" t="s">
        <v>61</v>
      </c>
      <c r="F288" t="s">
        <v>61</v>
      </c>
      <c r="G288" t="s">
        <v>61</v>
      </c>
      <c r="H288" t="s">
        <v>61</v>
      </c>
      <c r="I288" t="s">
        <v>199</v>
      </c>
      <c r="J288" s="22">
        <v>43704</v>
      </c>
      <c r="K288" s="28">
        <v>19</v>
      </c>
      <c r="L288">
        <v>19</v>
      </c>
      <c r="M288">
        <v>34</v>
      </c>
      <c r="N288">
        <v>34</v>
      </c>
      <c r="O288">
        <v>0</v>
      </c>
      <c r="P288">
        <v>0</v>
      </c>
      <c r="Q288">
        <v>0</v>
      </c>
      <c r="R288">
        <v>0</v>
      </c>
      <c r="S288" s="28">
        <v>0</v>
      </c>
      <c r="T288">
        <v>6115.23</v>
      </c>
      <c r="U288">
        <v>6168.7349999999997</v>
      </c>
      <c r="V288">
        <v>5952.8649999999998</v>
      </c>
      <c r="W288">
        <v>6110.02</v>
      </c>
      <c r="X288">
        <v>6224.61</v>
      </c>
      <c r="Y288">
        <v>6783.2</v>
      </c>
      <c r="Z288">
        <v>8209.43</v>
      </c>
      <c r="AA288">
        <v>8513.0049999999992</v>
      </c>
      <c r="AB288">
        <v>9695.7900000000009</v>
      </c>
      <c r="AC288">
        <v>11339.29</v>
      </c>
      <c r="AD288">
        <v>12720.99</v>
      </c>
      <c r="AE288">
        <v>13253.52</v>
      </c>
      <c r="AF288">
        <v>13170.26</v>
      </c>
      <c r="AG288">
        <v>13131.18</v>
      </c>
      <c r="AH288">
        <v>12830.03</v>
      </c>
      <c r="AI288">
        <v>12736.79</v>
      </c>
      <c r="AJ288">
        <v>12222.38</v>
      </c>
      <c r="AK288">
        <v>11328</v>
      </c>
      <c r="AL288">
        <v>9206.9349999999995</v>
      </c>
      <c r="AM288">
        <v>8752.1299999999992</v>
      </c>
      <c r="AN288">
        <v>7759.3050000000003</v>
      </c>
      <c r="AO288">
        <v>7147.375</v>
      </c>
      <c r="AP288">
        <v>6202.48</v>
      </c>
      <c r="AQ288">
        <v>6090.3549999999996</v>
      </c>
      <c r="AR288">
        <v>66.5</v>
      </c>
      <c r="AS288">
        <v>66</v>
      </c>
      <c r="AT288">
        <v>65.941180000000003</v>
      </c>
      <c r="AU288">
        <v>65.382350000000002</v>
      </c>
      <c r="AV288">
        <v>64</v>
      </c>
      <c r="AW288">
        <v>63.5</v>
      </c>
      <c r="AX288">
        <v>63.441180000000003</v>
      </c>
      <c r="AY288">
        <v>63.058819999999997</v>
      </c>
      <c r="AZ288">
        <v>65.941180000000003</v>
      </c>
      <c r="BA288">
        <v>70.382350000000002</v>
      </c>
      <c r="BB288">
        <v>74.764709999999994</v>
      </c>
      <c r="BC288">
        <v>78.823530000000005</v>
      </c>
      <c r="BD288">
        <v>81.882350000000002</v>
      </c>
      <c r="BE288">
        <v>84.441180000000003</v>
      </c>
      <c r="BF288">
        <v>85.941180000000003</v>
      </c>
      <c r="BG288">
        <v>86.294120000000007</v>
      </c>
      <c r="BH288">
        <v>85.470590000000001</v>
      </c>
      <c r="BI288">
        <v>83.911770000000004</v>
      </c>
      <c r="BJ288">
        <v>80.470590000000001</v>
      </c>
      <c r="BK288">
        <v>75.411770000000004</v>
      </c>
      <c r="BL288">
        <v>71.676469999999995</v>
      </c>
      <c r="BM288">
        <v>69.558819999999997</v>
      </c>
      <c r="BN288">
        <v>68.441180000000003</v>
      </c>
      <c r="BO288">
        <v>66.941180000000003</v>
      </c>
      <c r="BP288">
        <v>-114.26949999999999</v>
      </c>
      <c r="BQ288">
        <v>-108.05119999999999</v>
      </c>
      <c r="BR288">
        <v>63.247489999999999</v>
      </c>
      <c r="BS288">
        <v>41.371189999999999</v>
      </c>
      <c r="BT288">
        <v>-0.75743150000000004</v>
      </c>
      <c r="BU288">
        <v>100.4975</v>
      </c>
      <c r="BV288">
        <v>149.69669999999999</v>
      </c>
      <c r="BW288">
        <v>-5.5108199999999998</v>
      </c>
      <c r="BX288">
        <v>-136.93450000000001</v>
      </c>
      <c r="BY288">
        <v>-84.668539999999993</v>
      </c>
      <c r="BZ288">
        <v>101.78149999999999</v>
      </c>
      <c r="CA288">
        <v>7.4202630000000003</v>
      </c>
      <c r="CB288">
        <v>-50.707230000000003</v>
      </c>
      <c r="CC288">
        <v>-62.463929999999998</v>
      </c>
      <c r="CD288">
        <v>5.4324870000000001</v>
      </c>
      <c r="CE288">
        <v>-175.7071</v>
      </c>
      <c r="CF288">
        <v>-300.2466</v>
      </c>
      <c r="CG288">
        <v>-141.07810000000001</v>
      </c>
      <c r="CH288">
        <v>1300.133</v>
      </c>
      <c r="CI288">
        <v>363.48140000000001</v>
      </c>
      <c r="CJ288">
        <v>13.32334</v>
      </c>
      <c r="CK288">
        <v>72.994780000000006</v>
      </c>
      <c r="CL288">
        <v>-90.08672</v>
      </c>
      <c r="CM288">
        <v>-222.40430000000001</v>
      </c>
      <c r="CN288">
        <v>3272.1370000000002</v>
      </c>
      <c r="CO288">
        <v>10536.01</v>
      </c>
      <c r="CP288">
        <v>18181.27</v>
      </c>
      <c r="CQ288">
        <v>57924.82</v>
      </c>
      <c r="CR288">
        <v>37373.78</v>
      </c>
      <c r="CS288">
        <v>4532.2569999999996</v>
      </c>
      <c r="CT288">
        <v>2676.1260000000002</v>
      </c>
      <c r="CU288">
        <v>2524.2420000000002</v>
      </c>
      <c r="CV288">
        <v>14086.35</v>
      </c>
      <c r="CW288">
        <v>23727.16</v>
      </c>
      <c r="CX288">
        <v>5169.33</v>
      </c>
      <c r="CY288">
        <v>7058.0829999999996</v>
      </c>
      <c r="CZ288">
        <v>5065.4620000000004</v>
      </c>
      <c r="DA288">
        <v>4862.7030000000004</v>
      </c>
      <c r="DB288">
        <v>8914.5319999999992</v>
      </c>
      <c r="DC288">
        <v>12165.76</v>
      </c>
      <c r="DD288">
        <v>53264.33</v>
      </c>
      <c r="DE288">
        <v>61213.48</v>
      </c>
      <c r="DF288">
        <v>23606.27</v>
      </c>
      <c r="DG288">
        <v>16399.2</v>
      </c>
      <c r="DH288">
        <v>47876.7</v>
      </c>
      <c r="DI288">
        <v>14457.26</v>
      </c>
      <c r="DJ288">
        <v>18888.68</v>
      </c>
      <c r="DK288">
        <v>10703.33</v>
      </c>
      <c r="DL288">
        <v>19</v>
      </c>
      <c r="DM288">
        <v>19</v>
      </c>
    </row>
    <row r="289" spans="1:117" hidden="1" x14ac:dyDescent="0.25">
      <c r="A289" t="s">
        <v>62</v>
      </c>
      <c r="B289" t="s">
        <v>38</v>
      </c>
      <c r="C289" t="s">
        <v>61</v>
      </c>
      <c r="D289" t="s">
        <v>61</v>
      </c>
      <c r="E289" t="s">
        <v>38</v>
      </c>
      <c r="F289" t="s">
        <v>61</v>
      </c>
      <c r="G289" t="s">
        <v>61</v>
      </c>
      <c r="H289" t="s">
        <v>61</v>
      </c>
      <c r="I289" t="s">
        <v>199</v>
      </c>
      <c r="J289" s="22">
        <v>43704</v>
      </c>
      <c r="K289" s="28">
        <v>19</v>
      </c>
      <c r="L289">
        <v>19</v>
      </c>
      <c r="M289">
        <v>2</v>
      </c>
      <c r="N289">
        <v>2</v>
      </c>
      <c r="O289">
        <v>0</v>
      </c>
      <c r="P289">
        <v>0</v>
      </c>
      <c r="Q289">
        <v>1</v>
      </c>
      <c r="R289">
        <v>1</v>
      </c>
      <c r="S289" s="28">
        <v>1</v>
      </c>
      <c r="AR289">
        <v>66.5</v>
      </c>
      <c r="AS289">
        <v>66</v>
      </c>
      <c r="AT289">
        <v>66</v>
      </c>
      <c r="AU289">
        <v>65.5</v>
      </c>
      <c r="AV289">
        <v>64</v>
      </c>
      <c r="AW289">
        <v>63.5</v>
      </c>
      <c r="AX289">
        <v>63.5</v>
      </c>
      <c r="AY289">
        <v>63</v>
      </c>
      <c r="AZ289">
        <v>66</v>
      </c>
      <c r="BA289">
        <v>70.5</v>
      </c>
      <c r="BB289">
        <v>75</v>
      </c>
      <c r="BC289">
        <v>79</v>
      </c>
      <c r="BD289">
        <v>82</v>
      </c>
      <c r="BE289">
        <v>84.5</v>
      </c>
      <c r="BF289">
        <v>86</v>
      </c>
      <c r="BG289">
        <v>86</v>
      </c>
      <c r="BH289">
        <v>85</v>
      </c>
      <c r="BI289">
        <v>83.5</v>
      </c>
      <c r="BJ289">
        <v>80</v>
      </c>
      <c r="BK289">
        <v>75</v>
      </c>
      <c r="BL289">
        <v>71.5</v>
      </c>
      <c r="BM289">
        <v>69.5</v>
      </c>
      <c r="BN289">
        <v>68.5</v>
      </c>
      <c r="BO289">
        <v>67</v>
      </c>
      <c r="CP289" s="24"/>
      <c r="CQ289" s="24"/>
      <c r="CR289" s="24"/>
      <c r="CT289" s="24"/>
      <c r="DL289">
        <v>19</v>
      </c>
      <c r="DM289">
        <v>19</v>
      </c>
    </row>
    <row r="290" spans="1:117" hidden="1" x14ac:dyDescent="0.25">
      <c r="A290" t="s">
        <v>62</v>
      </c>
      <c r="B290" t="s">
        <v>202</v>
      </c>
      <c r="C290" t="s">
        <v>61</v>
      </c>
      <c r="D290" t="s">
        <v>61</v>
      </c>
      <c r="E290" t="s">
        <v>61</v>
      </c>
      <c r="F290" t="s">
        <v>97</v>
      </c>
      <c r="G290" t="s">
        <v>61</v>
      </c>
      <c r="H290" t="s">
        <v>61</v>
      </c>
      <c r="I290" t="s">
        <v>199</v>
      </c>
      <c r="J290" s="22">
        <v>43704</v>
      </c>
      <c r="K290" s="28">
        <v>19</v>
      </c>
      <c r="L290">
        <v>19</v>
      </c>
      <c r="M290">
        <v>159</v>
      </c>
      <c r="N290">
        <v>159</v>
      </c>
      <c r="O290">
        <v>0</v>
      </c>
      <c r="P290">
        <v>0</v>
      </c>
      <c r="Q290">
        <v>0</v>
      </c>
      <c r="R290">
        <v>0</v>
      </c>
      <c r="S290" s="28">
        <v>0</v>
      </c>
      <c r="T290">
        <v>15782.6</v>
      </c>
      <c r="U290">
        <v>15681.04</v>
      </c>
      <c r="V290">
        <v>15310.29</v>
      </c>
      <c r="W290">
        <v>15248.9</v>
      </c>
      <c r="X290">
        <v>15454.99</v>
      </c>
      <c r="Y290">
        <v>17210.509999999998</v>
      </c>
      <c r="Z290">
        <v>21893.82</v>
      </c>
      <c r="AA290">
        <v>23210.16</v>
      </c>
      <c r="AB290">
        <v>26857.06</v>
      </c>
      <c r="AC290">
        <v>31527.360000000001</v>
      </c>
      <c r="AD290">
        <v>34842.44</v>
      </c>
      <c r="AE290">
        <v>36039.47</v>
      </c>
      <c r="AF290">
        <v>36659.629999999997</v>
      </c>
      <c r="AG290">
        <v>37303.29</v>
      </c>
      <c r="AH290">
        <v>37100.17</v>
      </c>
      <c r="AI290">
        <v>36663.4</v>
      </c>
      <c r="AJ290">
        <v>35311.22</v>
      </c>
      <c r="AK290">
        <v>33398.58</v>
      </c>
      <c r="AL290">
        <v>27345.02</v>
      </c>
      <c r="AM290">
        <v>26331.78</v>
      </c>
      <c r="AN290">
        <v>23795.65</v>
      </c>
      <c r="AO290">
        <v>20480.27</v>
      </c>
      <c r="AP290">
        <v>17572.2</v>
      </c>
      <c r="AQ290">
        <v>16441.400000000001</v>
      </c>
      <c r="AR290">
        <v>65.094340000000003</v>
      </c>
      <c r="AS290">
        <v>64.481129999999993</v>
      </c>
      <c r="AT290">
        <v>64.097480000000004</v>
      </c>
      <c r="AU290">
        <v>63.427669999999999</v>
      </c>
      <c r="AV290">
        <v>62.51258</v>
      </c>
      <c r="AW290">
        <v>62.078620000000001</v>
      </c>
      <c r="AX290">
        <v>61.707549999999998</v>
      </c>
      <c r="AY290">
        <v>61.7956</v>
      </c>
      <c r="AZ290">
        <v>64.317610000000002</v>
      </c>
      <c r="BA290">
        <v>68.484279999999998</v>
      </c>
      <c r="BB290">
        <v>72.902519999999996</v>
      </c>
      <c r="BC290">
        <v>77.427670000000006</v>
      </c>
      <c r="BD290">
        <v>81.132069999999999</v>
      </c>
      <c r="BE290">
        <v>84.182389999999998</v>
      </c>
      <c r="BF290">
        <v>85.738990000000001</v>
      </c>
      <c r="BG290">
        <v>86.606920000000002</v>
      </c>
      <c r="BH290">
        <v>85.877359999999996</v>
      </c>
      <c r="BI290">
        <v>84.154089999999997</v>
      </c>
      <c r="BJ290">
        <v>81.01258</v>
      </c>
      <c r="BK290">
        <v>76.009439999999998</v>
      </c>
      <c r="BL290">
        <v>71.386799999999994</v>
      </c>
      <c r="BM290">
        <v>68.594340000000003</v>
      </c>
      <c r="BN290">
        <v>66.968549999999993</v>
      </c>
      <c r="BO290">
        <v>65.562899999999999</v>
      </c>
      <c r="BP290">
        <v>-64.251630000000006</v>
      </c>
      <c r="BQ290">
        <v>-40.604950000000002</v>
      </c>
      <c r="BR290">
        <v>90.16686</v>
      </c>
      <c r="BS290">
        <v>138.02809999999999</v>
      </c>
      <c r="BT290">
        <v>121.92059999999999</v>
      </c>
      <c r="BU290">
        <v>389.26029999999997</v>
      </c>
      <c r="BV290">
        <v>186.7422</v>
      </c>
      <c r="BW290">
        <v>16.462299999999999</v>
      </c>
      <c r="BX290">
        <v>-346.11869999999999</v>
      </c>
      <c r="BY290">
        <v>-328.18939999999998</v>
      </c>
      <c r="BZ290">
        <v>319.94929999999999</v>
      </c>
      <c r="CA290">
        <v>302.96899999999999</v>
      </c>
      <c r="CB290">
        <v>351.12119999999999</v>
      </c>
      <c r="CC290">
        <v>-86.922619999999995</v>
      </c>
      <c r="CD290">
        <v>-225.2542</v>
      </c>
      <c r="CE290">
        <v>-682.33320000000003</v>
      </c>
      <c r="CF290">
        <v>-553.24879999999996</v>
      </c>
      <c r="CG290">
        <v>-413.8639</v>
      </c>
      <c r="CH290">
        <v>3696.7289999999998</v>
      </c>
      <c r="CI290">
        <v>1041.606</v>
      </c>
      <c r="CJ290">
        <v>525.20150000000001</v>
      </c>
      <c r="CK290">
        <v>538.08040000000005</v>
      </c>
      <c r="CL290">
        <v>-96.862539999999996</v>
      </c>
      <c r="CM290">
        <v>-245.16579999999999</v>
      </c>
      <c r="CN290">
        <v>6506.902</v>
      </c>
      <c r="CO290">
        <v>13674.97</v>
      </c>
      <c r="CP290">
        <v>21037.53</v>
      </c>
      <c r="CQ290">
        <v>59723.57</v>
      </c>
      <c r="CR290">
        <v>38908.93</v>
      </c>
      <c r="CS290">
        <v>7153.0839999999998</v>
      </c>
      <c r="CT290">
        <v>5685.683</v>
      </c>
      <c r="CU290">
        <v>4223.5119999999997</v>
      </c>
      <c r="CV290">
        <v>17672.3</v>
      </c>
      <c r="CW290">
        <v>29092.93</v>
      </c>
      <c r="CX290">
        <v>13687.88</v>
      </c>
      <c r="CY290">
        <v>12325.08</v>
      </c>
      <c r="CZ290">
        <v>16310.92</v>
      </c>
      <c r="DA290">
        <v>11431.7</v>
      </c>
      <c r="DB290">
        <v>17868.84</v>
      </c>
      <c r="DC290">
        <v>23642.9</v>
      </c>
      <c r="DD290">
        <v>65458.34</v>
      </c>
      <c r="DE290">
        <v>72907.05</v>
      </c>
      <c r="DF290">
        <v>38598.080000000002</v>
      </c>
      <c r="DG290">
        <v>27014.43</v>
      </c>
      <c r="DH290">
        <v>57512.82</v>
      </c>
      <c r="DI290">
        <v>23828.06</v>
      </c>
      <c r="DJ290">
        <v>28276.71</v>
      </c>
      <c r="DK290">
        <v>14843.21</v>
      </c>
      <c r="DL290">
        <v>19</v>
      </c>
      <c r="DM290">
        <v>19</v>
      </c>
    </row>
    <row r="291" spans="1:117" hidden="1" x14ac:dyDescent="0.25">
      <c r="A291" t="s">
        <v>62</v>
      </c>
      <c r="B291" t="s">
        <v>101</v>
      </c>
      <c r="C291" t="s">
        <v>61</v>
      </c>
      <c r="D291" t="s">
        <v>61</v>
      </c>
      <c r="E291" t="s">
        <v>61</v>
      </c>
      <c r="F291" t="s">
        <v>61</v>
      </c>
      <c r="G291" t="s">
        <v>61</v>
      </c>
      <c r="H291" t="s">
        <v>101</v>
      </c>
      <c r="I291" t="s">
        <v>199</v>
      </c>
      <c r="J291" s="22">
        <v>43704</v>
      </c>
      <c r="K291" s="28">
        <v>19</v>
      </c>
      <c r="L291">
        <v>19</v>
      </c>
      <c r="M291">
        <v>94</v>
      </c>
      <c r="N291">
        <v>94</v>
      </c>
      <c r="O291">
        <v>0</v>
      </c>
      <c r="P291">
        <v>0</v>
      </c>
      <c r="Q291">
        <v>0</v>
      </c>
      <c r="R291">
        <v>0</v>
      </c>
      <c r="S291" s="28">
        <v>0</v>
      </c>
      <c r="T291">
        <v>2192.0369999999998</v>
      </c>
      <c r="U291">
        <v>2233.502</v>
      </c>
      <c r="V291">
        <v>2229.6469999999999</v>
      </c>
      <c r="W291">
        <v>2239.1680000000001</v>
      </c>
      <c r="X291">
        <v>2291.1010000000001</v>
      </c>
      <c r="Y291">
        <v>2493.6379999999999</v>
      </c>
      <c r="Z291">
        <v>2974.163</v>
      </c>
      <c r="AA291">
        <v>3508.2930000000001</v>
      </c>
      <c r="AB291">
        <v>4424.0969999999998</v>
      </c>
      <c r="AC291">
        <v>5538.1530000000002</v>
      </c>
      <c r="AD291">
        <v>6176.93</v>
      </c>
      <c r="AE291">
        <v>6459.9690000000001</v>
      </c>
      <c r="AF291">
        <v>6656.3339999999998</v>
      </c>
      <c r="AG291">
        <v>6952.5540000000001</v>
      </c>
      <c r="AH291">
        <v>7152.1790000000001</v>
      </c>
      <c r="AI291">
        <v>7059.4930000000004</v>
      </c>
      <c r="AJ291">
        <v>6934.549</v>
      </c>
      <c r="AK291">
        <v>6518.299</v>
      </c>
      <c r="AL291">
        <v>4956.8760000000002</v>
      </c>
      <c r="AM291">
        <v>5183.2290000000003</v>
      </c>
      <c r="AN291">
        <v>5047.3819999999996</v>
      </c>
      <c r="AO291">
        <v>3723.6039999999998</v>
      </c>
      <c r="AP291">
        <v>2629.3939999999998</v>
      </c>
      <c r="AQ291">
        <v>2284.279</v>
      </c>
      <c r="AR291">
        <v>64.617019999999997</v>
      </c>
      <c r="AS291">
        <v>63.989359999999998</v>
      </c>
      <c r="AT291">
        <v>63.468089999999997</v>
      </c>
      <c r="AU291">
        <v>62.781910000000003</v>
      </c>
      <c r="AV291">
        <v>62.021279999999997</v>
      </c>
      <c r="AW291">
        <v>61.601059999999997</v>
      </c>
      <c r="AX291">
        <v>61.127659999999999</v>
      </c>
      <c r="AY291">
        <v>61.398940000000003</v>
      </c>
      <c r="AZ291">
        <v>63.81915</v>
      </c>
      <c r="BA291">
        <v>67.877660000000006</v>
      </c>
      <c r="BB291">
        <v>72.292559999999995</v>
      </c>
      <c r="BC291">
        <v>76.925529999999995</v>
      </c>
      <c r="BD291">
        <v>80.877660000000006</v>
      </c>
      <c r="BE291">
        <v>84.026600000000002</v>
      </c>
      <c r="BF291">
        <v>85.670209999999997</v>
      </c>
      <c r="BG291">
        <v>86.627660000000006</v>
      </c>
      <c r="BH291">
        <v>85.898929999999993</v>
      </c>
      <c r="BI291">
        <v>84.228719999999996</v>
      </c>
      <c r="BJ291">
        <v>81.25</v>
      </c>
      <c r="BK291">
        <v>76.255319999999998</v>
      </c>
      <c r="BL291">
        <v>71.276600000000002</v>
      </c>
      <c r="BM291">
        <v>68.234039999999993</v>
      </c>
      <c r="BN291">
        <v>66.462770000000006</v>
      </c>
      <c r="BO291">
        <v>65.122339999999994</v>
      </c>
      <c r="BP291">
        <v>36.972619999999999</v>
      </c>
      <c r="BQ291">
        <v>30.25901</v>
      </c>
      <c r="BR291">
        <v>18.194199999999999</v>
      </c>
      <c r="BS291">
        <v>27.156120000000001</v>
      </c>
      <c r="BT291">
        <v>4.7510339999999998</v>
      </c>
      <c r="BU291">
        <v>50.648499999999999</v>
      </c>
      <c r="BV291">
        <v>-23.05</v>
      </c>
      <c r="BW291">
        <v>2.208297</v>
      </c>
      <c r="BX291">
        <v>-28.816240000000001</v>
      </c>
      <c r="BY291">
        <v>-14.009460000000001</v>
      </c>
      <c r="BZ291">
        <v>-11.12251</v>
      </c>
      <c r="CA291">
        <v>-11.40466</v>
      </c>
      <c r="CB291">
        <v>12.17113</v>
      </c>
      <c r="CC291">
        <v>-48.799019999999999</v>
      </c>
      <c r="CD291">
        <v>-87.486369999999994</v>
      </c>
      <c r="CE291">
        <v>-59.541609999999999</v>
      </c>
      <c r="CF291">
        <v>-126.72410000000001</v>
      </c>
      <c r="CG291">
        <v>18.888059999999999</v>
      </c>
      <c r="CH291">
        <v>1103.04</v>
      </c>
      <c r="CI291">
        <v>162.28299999999999</v>
      </c>
      <c r="CJ291">
        <v>3.8129840000000002</v>
      </c>
      <c r="CK291">
        <v>57.665309999999998</v>
      </c>
      <c r="CL291">
        <v>41.217080000000003</v>
      </c>
      <c r="CM291">
        <v>32.727539999999998</v>
      </c>
      <c r="CN291">
        <v>472.71660000000003</v>
      </c>
      <c r="CO291">
        <v>328.46019999999999</v>
      </c>
      <c r="CP291">
        <v>384.27359999999999</v>
      </c>
      <c r="CQ291">
        <v>605.62660000000005</v>
      </c>
      <c r="CR291">
        <v>718.11300000000006</v>
      </c>
      <c r="CS291">
        <v>604.99099999999999</v>
      </c>
      <c r="CT291">
        <v>623.63530000000003</v>
      </c>
      <c r="CU291">
        <v>495.0077</v>
      </c>
      <c r="CV291">
        <v>746.41030000000001</v>
      </c>
      <c r="CW291">
        <v>1199.5920000000001</v>
      </c>
      <c r="CX291">
        <v>1042.729</v>
      </c>
      <c r="CY291">
        <v>881.27729999999997</v>
      </c>
      <c r="CZ291">
        <v>1173.739</v>
      </c>
      <c r="DA291">
        <v>912.22829999999999</v>
      </c>
      <c r="DB291">
        <v>1309.51</v>
      </c>
      <c r="DC291">
        <v>1767.421</v>
      </c>
      <c r="DD291">
        <v>1693.846</v>
      </c>
      <c r="DE291">
        <v>1445.741</v>
      </c>
      <c r="DF291">
        <v>2151.6680000000001</v>
      </c>
      <c r="DG291">
        <v>2066.5100000000002</v>
      </c>
      <c r="DH291">
        <v>2329.6419999999998</v>
      </c>
      <c r="DI291">
        <v>1329.1980000000001</v>
      </c>
      <c r="DJ291">
        <v>817.73140000000001</v>
      </c>
      <c r="DK291">
        <v>602.64110000000005</v>
      </c>
      <c r="DL291">
        <v>19</v>
      </c>
      <c r="DM291">
        <v>19</v>
      </c>
    </row>
    <row r="292" spans="1:117" hidden="1" x14ac:dyDescent="0.25">
      <c r="A292" t="s">
        <v>62</v>
      </c>
      <c r="B292" t="s">
        <v>109</v>
      </c>
      <c r="C292" t="s">
        <v>61</v>
      </c>
      <c r="D292" t="s">
        <v>109</v>
      </c>
      <c r="E292" t="s">
        <v>61</v>
      </c>
      <c r="F292" t="s">
        <v>61</v>
      </c>
      <c r="G292" t="s">
        <v>61</v>
      </c>
      <c r="H292" t="s">
        <v>61</v>
      </c>
      <c r="I292" t="s">
        <v>199</v>
      </c>
      <c r="J292" s="22">
        <v>43704</v>
      </c>
      <c r="K292" s="28">
        <v>19</v>
      </c>
      <c r="L292">
        <v>19</v>
      </c>
      <c r="M292">
        <v>60</v>
      </c>
      <c r="N292">
        <v>60</v>
      </c>
      <c r="O292">
        <v>0</v>
      </c>
      <c r="P292">
        <v>0</v>
      </c>
      <c r="Q292">
        <v>0</v>
      </c>
      <c r="R292">
        <v>1</v>
      </c>
      <c r="S292" s="28">
        <v>1</v>
      </c>
      <c r="AR292">
        <v>66.5</v>
      </c>
      <c r="AS292">
        <v>66</v>
      </c>
      <c r="AT292">
        <v>66</v>
      </c>
      <c r="AU292">
        <v>65.5</v>
      </c>
      <c r="AV292">
        <v>64</v>
      </c>
      <c r="AW292">
        <v>63.5</v>
      </c>
      <c r="AX292">
        <v>63.5</v>
      </c>
      <c r="AY292">
        <v>63</v>
      </c>
      <c r="AZ292">
        <v>66</v>
      </c>
      <c r="BA292">
        <v>70.5</v>
      </c>
      <c r="BB292">
        <v>75</v>
      </c>
      <c r="BC292">
        <v>79</v>
      </c>
      <c r="BD292">
        <v>82</v>
      </c>
      <c r="BE292">
        <v>84.5</v>
      </c>
      <c r="BF292">
        <v>86</v>
      </c>
      <c r="BG292">
        <v>86</v>
      </c>
      <c r="BH292">
        <v>85</v>
      </c>
      <c r="BI292">
        <v>83.5</v>
      </c>
      <c r="BJ292">
        <v>80</v>
      </c>
      <c r="BK292">
        <v>75</v>
      </c>
      <c r="BL292">
        <v>71.5</v>
      </c>
      <c r="BM292">
        <v>69.5</v>
      </c>
      <c r="BN292">
        <v>68.5</v>
      </c>
      <c r="BO292">
        <v>67</v>
      </c>
      <c r="CP292" s="24"/>
      <c r="CQ292" s="24"/>
      <c r="CR292" s="24"/>
      <c r="CT292" s="24"/>
      <c r="DL292">
        <v>19</v>
      </c>
      <c r="DM292">
        <v>19</v>
      </c>
    </row>
    <row r="293" spans="1:117" hidden="1" x14ac:dyDescent="0.25">
      <c r="A293" t="s">
        <v>62</v>
      </c>
      <c r="B293" t="s">
        <v>61</v>
      </c>
      <c r="C293" t="s">
        <v>61</v>
      </c>
      <c r="D293" t="s">
        <v>61</v>
      </c>
      <c r="E293" t="s">
        <v>61</v>
      </c>
      <c r="F293" t="s">
        <v>61</v>
      </c>
      <c r="G293" t="s">
        <v>61</v>
      </c>
      <c r="H293" t="s">
        <v>61</v>
      </c>
      <c r="I293" t="s">
        <v>199</v>
      </c>
      <c r="J293" s="22">
        <v>43704</v>
      </c>
      <c r="K293" s="28">
        <v>19</v>
      </c>
      <c r="L293">
        <v>19</v>
      </c>
      <c r="M293">
        <v>194</v>
      </c>
      <c r="N293">
        <v>194</v>
      </c>
      <c r="O293">
        <v>0</v>
      </c>
      <c r="P293">
        <v>0</v>
      </c>
      <c r="Q293">
        <v>0</v>
      </c>
      <c r="R293">
        <v>0</v>
      </c>
      <c r="S293" s="28">
        <v>0</v>
      </c>
      <c r="T293">
        <v>20426.75</v>
      </c>
      <c r="U293">
        <v>20098.41</v>
      </c>
      <c r="V293">
        <v>19583.759999999998</v>
      </c>
      <c r="W293">
        <v>19725.39</v>
      </c>
      <c r="X293">
        <v>20038.150000000001</v>
      </c>
      <c r="Y293">
        <v>21942.19</v>
      </c>
      <c r="Z293">
        <v>26928.68</v>
      </c>
      <c r="AA293">
        <v>28119.08</v>
      </c>
      <c r="AB293">
        <v>32797.800000000003</v>
      </c>
      <c r="AC293">
        <v>37404.11</v>
      </c>
      <c r="AD293">
        <v>40891.370000000003</v>
      </c>
      <c r="AE293">
        <v>42322.11</v>
      </c>
      <c r="AF293">
        <v>43267.46</v>
      </c>
      <c r="AG293">
        <v>44260.31</v>
      </c>
      <c r="AH293">
        <v>44219.06</v>
      </c>
      <c r="AI293">
        <v>44203.26</v>
      </c>
      <c r="AJ293">
        <v>43419.77</v>
      </c>
      <c r="AK293">
        <v>41687.57</v>
      </c>
      <c r="AL293">
        <v>34360.160000000003</v>
      </c>
      <c r="AM293">
        <v>34966.120000000003</v>
      </c>
      <c r="AN293">
        <v>32363.15</v>
      </c>
      <c r="AO293">
        <v>28556.959999999999</v>
      </c>
      <c r="AP293">
        <v>24961.89</v>
      </c>
      <c r="AQ293">
        <v>22180.14</v>
      </c>
      <c r="AR293">
        <v>65.010310000000004</v>
      </c>
      <c r="AS293">
        <v>64.386600000000001</v>
      </c>
      <c r="AT293">
        <v>63.940719999999999</v>
      </c>
      <c r="AU293">
        <v>63.252580000000002</v>
      </c>
      <c r="AV293">
        <v>62.396909999999998</v>
      </c>
      <c r="AW293">
        <v>61.958759999999998</v>
      </c>
      <c r="AX293">
        <v>61.551549999999999</v>
      </c>
      <c r="AY293">
        <v>61.708759999999998</v>
      </c>
      <c r="AZ293">
        <v>64.221649999999997</v>
      </c>
      <c r="BA293">
        <v>68.350520000000003</v>
      </c>
      <c r="BB293">
        <v>72.72681</v>
      </c>
      <c r="BC293">
        <v>77.268039999999999</v>
      </c>
      <c r="BD293">
        <v>81.025769999999994</v>
      </c>
      <c r="BE293">
        <v>84.079899999999995</v>
      </c>
      <c r="BF293">
        <v>85.659790000000001</v>
      </c>
      <c r="BG293">
        <v>86.652060000000006</v>
      </c>
      <c r="BH293">
        <v>86.02319</v>
      </c>
      <c r="BI293">
        <v>84.342780000000005</v>
      </c>
      <c r="BJ293">
        <v>81.25</v>
      </c>
      <c r="BK293">
        <v>76.224230000000006</v>
      </c>
      <c r="BL293">
        <v>71.448459999999997</v>
      </c>
      <c r="BM293">
        <v>68.567009999999996</v>
      </c>
      <c r="BN293">
        <v>66.886600000000001</v>
      </c>
      <c r="BO293">
        <v>65.487110000000001</v>
      </c>
      <c r="BP293">
        <v>-97.35866</v>
      </c>
      <c r="BQ293">
        <v>-62.936540000000001</v>
      </c>
      <c r="BR293">
        <v>96.032309999999995</v>
      </c>
      <c r="BS293">
        <v>154.60589999999999</v>
      </c>
      <c r="BT293">
        <v>137.57069999999999</v>
      </c>
      <c r="BU293">
        <v>405.18119999999999</v>
      </c>
      <c r="BV293">
        <v>183.21039999999999</v>
      </c>
      <c r="BW293">
        <v>-16.150359999999999</v>
      </c>
      <c r="BX293">
        <v>-348.89229999999998</v>
      </c>
      <c r="BY293">
        <v>-311.90100000000001</v>
      </c>
      <c r="BZ293">
        <v>294.37240000000003</v>
      </c>
      <c r="CA293">
        <v>274.66289999999998</v>
      </c>
      <c r="CB293">
        <v>300.60610000000003</v>
      </c>
      <c r="CC293">
        <v>-142.64760000000001</v>
      </c>
      <c r="CD293">
        <v>-235.61330000000001</v>
      </c>
      <c r="CE293">
        <v>-691.37400000000002</v>
      </c>
      <c r="CF293">
        <v>-827.8519</v>
      </c>
      <c r="CG293">
        <v>-488.44060000000002</v>
      </c>
      <c r="CH293">
        <v>5347.3140000000003</v>
      </c>
      <c r="CI293">
        <v>999.31129999999996</v>
      </c>
      <c r="CJ293">
        <v>542.59199999999998</v>
      </c>
      <c r="CK293">
        <v>626.91520000000003</v>
      </c>
      <c r="CL293">
        <v>-82.099369999999993</v>
      </c>
      <c r="CM293">
        <v>-190.00550000000001</v>
      </c>
      <c r="CN293">
        <v>7394.7510000000002</v>
      </c>
      <c r="CO293">
        <v>14537.42</v>
      </c>
      <c r="CP293">
        <v>21808.18</v>
      </c>
      <c r="CQ293">
        <v>60563.22</v>
      </c>
      <c r="CR293">
        <v>39654.730000000003</v>
      </c>
      <c r="CS293">
        <v>7639.2740000000003</v>
      </c>
      <c r="CT293">
        <v>6093.0320000000002</v>
      </c>
      <c r="CU293">
        <v>5032.8230000000003</v>
      </c>
      <c r="CV293">
        <v>18361.84</v>
      </c>
      <c r="CW293">
        <v>30134.66</v>
      </c>
      <c r="CX293">
        <v>15574.67</v>
      </c>
      <c r="CY293">
        <v>14852.36</v>
      </c>
      <c r="CZ293">
        <v>18998.89</v>
      </c>
      <c r="DA293">
        <v>13822.12</v>
      </c>
      <c r="DB293">
        <v>20621.3</v>
      </c>
      <c r="DC293">
        <v>26248.06</v>
      </c>
      <c r="DD293">
        <v>67885.84</v>
      </c>
      <c r="DE293">
        <v>75255.320000000007</v>
      </c>
      <c r="DF293">
        <v>40923.339999999997</v>
      </c>
      <c r="DG293">
        <v>28885.99</v>
      </c>
      <c r="DH293">
        <v>59686.89</v>
      </c>
      <c r="DI293">
        <v>25539.99</v>
      </c>
      <c r="DJ293">
        <v>29856.61</v>
      </c>
      <c r="DK293">
        <v>16943.32</v>
      </c>
      <c r="DL293">
        <v>19</v>
      </c>
      <c r="DM293">
        <v>19</v>
      </c>
    </row>
    <row r="294" spans="1:117" hidden="1" x14ac:dyDescent="0.25">
      <c r="A294" t="s">
        <v>62</v>
      </c>
      <c r="B294" t="s">
        <v>209</v>
      </c>
      <c r="C294" t="s">
        <v>61</v>
      </c>
      <c r="D294" t="s">
        <v>61</v>
      </c>
      <c r="E294" t="s">
        <v>61</v>
      </c>
      <c r="F294" t="s">
        <v>61</v>
      </c>
      <c r="G294" t="s">
        <v>61</v>
      </c>
      <c r="H294" t="s">
        <v>209</v>
      </c>
      <c r="I294" t="s">
        <v>199</v>
      </c>
      <c r="J294" s="22">
        <v>43704</v>
      </c>
      <c r="K294" s="28">
        <v>19</v>
      </c>
      <c r="L294">
        <v>19</v>
      </c>
      <c r="M294">
        <v>1</v>
      </c>
      <c r="N294">
        <v>1</v>
      </c>
      <c r="O294">
        <v>0</v>
      </c>
      <c r="P294">
        <v>1</v>
      </c>
      <c r="Q294">
        <v>1</v>
      </c>
      <c r="R294">
        <v>1</v>
      </c>
      <c r="S294" s="28">
        <v>1</v>
      </c>
      <c r="AR294">
        <v>59.5</v>
      </c>
      <c r="AS294">
        <v>59</v>
      </c>
      <c r="AT294">
        <v>58.5</v>
      </c>
      <c r="AU294">
        <v>58</v>
      </c>
      <c r="AV294">
        <v>58</v>
      </c>
      <c r="AW294">
        <v>58</v>
      </c>
      <c r="AX294">
        <v>57</v>
      </c>
      <c r="AY294">
        <v>58</v>
      </c>
      <c r="AZ294">
        <v>58.5</v>
      </c>
      <c r="BA294">
        <v>62</v>
      </c>
      <c r="BB294">
        <v>67.5</v>
      </c>
      <c r="BC294">
        <v>73.5</v>
      </c>
      <c r="BD294">
        <v>79.5</v>
      </c>
      <c r="BE294">
        <v>84.5</v>
      </c>
      <c r="BF294">
        <v>86.5</v>
      </c>
      <c r="BG294">
        <v>85.5</v>
      </c>
      <c r="BH294">
        <v>81.5</v>
      </c>
      <c r="BI294">
        <v>78.5</v>
      </c>
      <c r="BJ294">
        <v>76.5</v>
      </c>
      <c r="BK294">
        <v>72.5</v>
      </c>
      <c r="BL294">
        <v>67</v>
      </c>
      <c r="BM294">
        <v>63</v>
      </c>
      <c r="BN294">
        <v>60.5</v>
      </c>
      <c r="BO294">
        <v>60</v>
      </c>
      <c r="CP294" s="24"/>
      <c r="CQ294" s="24"/>
      <c r="CR294" s="24"/>
      <c r="CT294" s="24"/>
      <c r="DL294">
        <v>19</v>
      </c>
      <c r="DM294">
        <v>19</v>
      </c>
    </row>
    <row r="295" spans="1:117" hidden="1" x14ac:dyDescent="0.25">
      <c r="A295" t="s">
        <v>62</v>
      </c>
      <c r="B295" t="s">
        <v>102</v>
      </c>
      <c r="C295" t="s">
        <v>61</v>
      </c>
      <c r="D295" t="s">
        <v>61</v>
      </c>
      <c r="E295" t="s">
        <v>61</v>
      </c>
      <c r="F295" t="s">
        <v>61</v>
      </c>
      <c r="G295" t="s">
        <v>61</v>
      </c>
      <c r="H295" t="s">
        <v>102</v>
      </c>
      <c r="I295" t="s">
        <v>199</v>
      </c>
      <c r="J295" s="22">
        <v>43704</v>
      </c>
      <c r="K295" s="28">
        <v>19</v>
      </c>
      <c r="L295">
        <v>19</v>
      </c>
      <c r="M295">
        <v>99</v>
      </c>
      <c r="N295">
        <v>99</v>
      </c>
      <c r="O295">
        <v>0</v>
      </c>
      <c r="P295">
        <v>0</v>
      </c>
      <c r="Q295">
        <v>0</v>
      </c>
      <c r="R295">
        <v>0</v>
      </c>
      <c r="S295" s="28">
        <v>0</v>
      </c>
      <c r="T295">
        <v>18234.400000000001</v>
      </c>
      <c r="U295">
        <v>17864.59</v>
      </c>
      <c r="V295">
        <v>17353.8</v>
      </c>
      <c r="W295">
        <v>17485.91</v>
      </c>
      <c r="X295">
        <v>17746.72</v>
      </c>
      <c r="Y295">
        <v>19448.22</v>
      </c>
      <c r="Z295">
        <v>23954.19</v>
      </c>
      <c r="AA295">
        <v>24610.45</v>
      </c>
      <c r="AB295">
        <v>28370.62</v>
      </c>
      <c r="AC295">
        <v>31858.19</v>
      </c>
      <c r="AD295">
        <v>34707.1</v>
      </c>
      <c r="AE295">
        <v>35853.29</v>
      </c>
      <c r="AF295">
        <v>36601.279999999999</v>
      </c>
      <c r="AG295">
        <v>37296.199999999997</v>
      </c>
      <c r="AH295">
        <v>37054.720000000001</v>
      </c>
      <c r="AI295">
        <v>37133.370000000003</v>
      </c>
      <c r="AJ295">
        <v>36474.28</v>
      </c>
      <c r="AK295">
        <v>35160.39</v>
      </c>
      <c r="AL295">
        <v>29396.78</v>
      </c>
      <c r="AM295">
        <v>29775.57</v>
      </c>
      <c r="AN295">
        <v>27309.72</v>
      </c>
      <c r="AO295">
        <v>24831.25</v>
      </c>
      <c r="AP295">
        <v>22332.19</v>
      </c>
      <c r="AQ295">
        <v>19895.55</v>
      </c>
      <c r="AR295">
        <v>65.439390000000003</v>
      </c>
      <c r="AS295">
        <v>64.818179999999998</v>
      </c>
      <c r="AT295">
        <v>64.44444</v>
      </c>
      <c r="AU295">
        <v>63.75253</v>
      </c>
      <c r="AV295">
        <v>62.797980000000003</v>
      </c>
      <c r="AW295">
        <v>62.338380000000001</v>
      </c>
      <c r="AX295">
        <v>62</v>
      </c>
      <c r="AY295">
        <v>62.040410000000001</v>
      </c>
      <c r="AZ295">
        <v>64.661609999999996</v>
      </c>
      <c r="BA295">
        <v>68.863640000000004</v>
      </c>
      <c r="BB295">
        <v>73.191919999999996</v>
      </c>
      <c r="BC295">
        <v>77.631309999999999</v>
      </c>
      <c r="BD295">
        <v>81.181820000000002</v>
      </c>
      <c r="BE295">
        <v>84.126260000000002</v>
      </c>
      <c r="BF295">
        <v>85.641409999999993</v>
      </c>
      <c r="BG295">
        <v>86.686869999999999</v>
      </c>
      <c r="BH295">
        <v>86.186869999999999</v>
      </c>
      <c r="BI295">
        <v>84.510099999999994</v>
      </c>
      <c r="BJ295">
        <v>81.297979999999995</v>
      </c>
      <c r="BK295">
        <v>76.232320000000001</v>
      </c>
      <c r="BL295">
        <v>71.656559999999999</v>
      </c>
      <c r="BM295">
        <v>68.939390000000003</v>
      </c>
      <c r="BN295">
        <v>67.353539999999995</v>
      </c>
      <c r="BO295">
        <v>65.888890000000004</v>
      </c>
      <c r="BP295">
        <v>-134.32730000000001</v>
      </c>
      <c r="BQ295">
        <v>-93.195660000000004</v>
      </c>
      <c r="BR295">
        <v>77.839240000000004</v>
      </c>
      <c r="BS295">
        <v>127.45180000000001</v>
      </c>
      <c r="BT295">
        <v>132.82470000000001</v>
      </c>
      <c r="BU295">
        <v>354.53769999999997</v>
      </c>
      <c r="BV295">
        <v>206.2567</v>
      </c>
      <c r="BW295">
        <v>-18.366720000000001</v>
      </c>
      <c r="BX295">
        <v>-320.58080000000001</v>
      </c>
      <c r="BY295">
        <v>-297.3843</v>
      </c>
      <c r="BZ295">
        <v>306.45639999999997</v>
      </c>
      <c r="CA295">
        <v>286.11399999999998</v>
      </c>
      <c r="CB295">
        <v>288.08940000000001</v>
      </c>
      <c r="CC295">
        <v>-93.835549999999998</v>
      </c>
      <c r="CD295">
        <v>-146.95410000000001</v>
      </c>
      <c r="CE295">
        <v>-631.89049999999997</v>
      </c>
      <c r="CF295">
        <v>-702.85289999999998</v>
      </c>
      <c r="CG295">
        <v>-509.09339999999997</v>
      </c>
      <c r="CH295">
        <v>4242.1840000000002</v>
      </c>
      <c r="CI295">
        <v>837.99210000000005</v>
      </c>
      <c r="CJ295">
        <v>539.02589999999998</v>
      </c>
      <c r="CK295">
        <v>569.18439999999998</v>
      </c>
      <c r="CL295">
        <v>-123.30329999999999</v>
      </c>
      <c r="CM295">
        <v>-222.71539999999999</v>
      </c>
      <c r="CN295">
        <v>6922.0349999999999</v>
      </c>
      <c r="CO295">
        <v>14208.96</v>
      </c>
      <c r="CP295">
        <v>21423.9</v>
      </c>
      <c r="CQ295">
        <v>59957.59</v>
      </c>
      <c r="CR295">
        <v>38936.61</v>
      </c>
      <c r="CS295">
        <v>7034.2839999999997</v>
      </c>
      <c r="CT295">
        <v>5469.3959999999997</v>
      </c>
      <c r="CU295">
        <v>4537.8149999999996</v>
      </c>
      <c r="CV295">
        <v>17615.12</v>
      </c>
      <c r="CW295">
        <v>28934.77</v>
      </c>
      <c r="CX295">
        <v>14531.79</v>
      </c>
      <c r="CY295">
        <v>13971.03</v>
      </c>
      <c r="CZ295">
        <v>17824.349999999999</v>
      </c>
      <c r="DA295">
        <v>12909.1</v>
      </c>
      <c r="DB295">
        <v>19310.2</v>
      </c>
      <c r="DC295">
        <v>24479.07</v>
      </c>
      <c r="DD295">
        <v>66190.880000000005</v>
      </c>
      <c r="DE295">
        <v>73809.09</v>
      </c>
      <c r="DF295">
        <v>38771.21</v>
      </c>
      <c r="DG295">
        <v>26818.99</v>
      </c>
      <c r="DH295">
        <v>57357.18</v>
      </c>
      <c r="DI295">
        <v>24210.63</v>
      </c>
      <c r="DJ295">
        <v>29038.880000000001</v>
      </c>
      <c r="DK295">
        <v>16340.68</v>
      </c>
      <c r="DL295">
        <v>19</v>
      </c>
      <c r="DM295">
        <v>19</v>
      </c>
    </row>
    <row r="296" spans="1:117" hidden="1" x14ac:dyDescent="0.25">
      <c r="A296" t="s">
        <v>62</v>
      </c>
      <c r="B296" t="s">
        <v>36</v>
      </c>
      <c r="C296" t="s">
        <v>36</v>
      </c>
      <c r="D296" t="s">
        <v>61</v>
      </c>
      <c r="E296" t="s">
        <v>61</v>
      </c>
      <c r="F296" t="s">
        <v>61</v>
      </c>
      <c r="G296" t="s">
        <v>61</v>
      </c>
      <c r="H296" t="s">
        <v>61</v>
      </c>
      <c r="I296" t="s">
        <v>199</v>
      </c>
      <c r="J296" s="22">
        <v>43704</v>
      </c>
      <c r="K296" s="28">
        <v>19</v>
      </c>
      <c r="L296">
        <v>19</v>
      </c>
      <c r="M296">
        <v>116</v>
      </c>
      <c r="N296">
        <v>116</v>
      </c>
      <c r="O296">
        <v>0</v>
      </c>
      <c r="P296">
        <v>0</v>
      </c>
      <c r="Q296">
        <v>0</v>
      </c>
      <c r="R296">
        <v>0</v>
      </c>
      <c r="S296" s="28">
        <v>0</v>
      </c>
      <c r="T296">
        <v>11477.57</v>
      </c>
      <c r="U296">
        <v>11215.93</v>
      </c>
      <c r="V296">
        <v>10908.97</v>
      </c>
      <c r="W296">
        <v>10965.09</v>
      </c>
      <c r="X296">
        <v>11029.03</v>
      </c>
      <c r="Y296">
        <v>12285.98</v>
      </c>
      <c r="Z296">
        <v>15241.59</v>
      </c>
      <c r="AA296">
        <v>16141</v>
      </c>
      <c r="AB296">
        <v>19062.919999999998</v>
      </c>
      <c r="AC296">
        <v>21868.23</v>
      </c>
      <c r="AD296">
        <v>23406.49</v>
      </c>
      <c r="AE296">
        <v>23911.82</v>
      </c>
      <c r="AF296">
        <v>24784.29</v>
      </c>
      <c r="AG296">
        <v>25540.09</v>
      </c>
      <c r="AH296">
        <v>25693.29</v>
      </c>
      <c r="AI296">
        <v>25777.439999999999</v>
      </c>
      <c r="AJ296">
        <v>25213.34</v>
      </c>
      <c r="AK296">
        <v>24381.01</v>
      </c>
      <c r="AL296">
        <v>20178.12</v>
      </c>
      <c r="AM296">
        <v>20755.72</v>
      </c>
      <c r="AN296">
        <v>19465.490000000002</v>
      </c>
      <c r="AO296">
        <v>17166.650000000001</v>
      </c>
      <c r="AP296">
        <v>15067.9</v>
      </c>
      <c r="AQ296">
        <v>13180.94</v>
      </c>
      <c r="AR296">
        <v>66.301730000000006</v>
      </c>
      <c r="AS296">
        <v>65.801730000000006</v>
      </c>
      <c r="AT296">
        <v>65.418109999999999</v>
      </c>
      <c r="AU296">
        <v>64.672420000000002</v>
      </c>
      <c r="AV296">
        <v>63.75</v>
      </c>
      <c r="AW296">
        <v>63.215519999999998</v>
      </c>
      <c r="AX296">
        <v>62.93103</v>
      </c>
      <c r="AY296">
        <v>63.030169999999998</v>
      </c>
      <c r="AZ296">
        <v>65.629310000000004</v>
      </c>
      <c r="BA296">
        <v>69.801730000000006</v>
      </c>
      <c r="BB296">
        <v>73.646550000000005</v>
      </c>
      <c r="BC296">
        <v>77.724140000000006</v>
      </c>
      <c r="BD296">
        <v>80.93965</v>
      </c>
      <c r="BE296">
        <v>83.504310000000004</v>
      </c>
      <c r="BF296">
        <v>85.103449999999995</v>
      </c>
      <c r="BG296">
        <v>86.676730000000006</v>
      </c>
      <c r="BH296">
        <v>86.659480000000002</v>
      </c>
      <c r="BI296">
        <v>85.18535</v>
      </c>
      <c r="BJ296">
        <v>82.090519999999998</v>
      </c>
      <c r="BK296">
        <v>76.840519999999998</v>
      </c>
      <c r="BL296">
        <v>72.137929999999997</v>
      </c>
      <c r="BM296">
        <v>69.56035</v>
      </c>
      <c r="BN296">
        <v>68.077579999999998</v>
      </c>
      <c r="BO296">
        <v>66.625</v>
      </c>
      <c r="BP296">
        <v>60.393320000000003</v>
      </c>
      <c r="BQ296">
        <v>68.512739999999994</v>
      </c>
      <c r="BR296">
        <v>89.68083</v>
      </c>
      <c r="BS296">
        <v>112.89919999999999</v>
      </c>
      <c r="BT296">
        <v>155.1524</v>
      </c>
      <c r="BU296">
        <v>298.60899999999998</v>
      </c>
      <c r="BV296">
        <v>44.241529999999997</v>
      </c>
      <c r="BW296">
        <v>-2.214658</v>
      </c>
      <c r="BX296">
        <v>-207.3091</v>
      </c>
      <c r="BY296">
        <v>-254.85120000000001</v>
      </c>
      <c r="BZ296">
        <v>104.536</v>
      </c>
      <c r="CA296">
        <v>391.5779</v>
      </c>
      <c r="CB296">
        <v>317.596</v>
      </c>
      <c r="CC296">
        <v>61.946010000000001</v>
      </c>
      <c r="CD296">
        <v>-118.9492</v>
      </c>
      <c r="CE296">
        <v>-564.02290000000005</v>
      </c>
      <c r="CF296">
        <v>-258.42750000000001</v>
      </c>
      <c r="CG296">
        <v>-211.4838</v>
      </c>
      <c r="CH296">
        <v>3118.6590000000001</v>
      </c>
      <c r="CI296">
        <v>531.49069999999995</v>
      </c>
      <c r="CJ296">
        <v>521.10810000000004</v>
      </c>
      <c r="CK296">
        <v>494.00580000000002</v>
      </c>
      <c r="CL296">
        <v>23.975480000000001</v>
      </c>
      <c r="CM296">
        <v>57.443049999999999</v>
      </c>
      <c r="CN296">
        <v>2131.4879999999998</v>
      </c>
      <c r="CO296">
        <v>2021.047</v>
      </c>
      <c r="CP296">
        <v>1827.1610000000001</v>
      </c>
      <c r="CQ296">
        <v>1708.8689999999999</v>
      </c>
      <c r="CR296">
        <v>1473.5239999999999</v>
      </c>
      <c r="CS296">
        <v>2079.4380000000001</v>
      </c>
      <c r="CT296">
        <v>2642.4659999999999</v>
      </c>
      <c r="CU296">
        <v>1797.912</v>
      </c>
      <c r="CV296">
        <v>3250.3270000000002</v>
      </c>
      <c r="CW296">
        <v>4656.741</v>
      </c>
      <c r="CX296">
        <v>6819.59</v>
      </c>
      <c r="CY296">
        <v>5199.1239999999998</v>
      </c>
      <c r="CZ296">
        <v>8697.7129999999997</v>
      </c>
      <c r="DA296">
        <v>6212.415</v>
      </c>
      <c r="DB296">
        <v>8786.1049999999996</v>
      </c>
      <c r="DC296">
        <v>10209.73</v>
      </c>
      <c r="DD296">
        <v>11878.93</v>
      </c>
      <c r="DE296">
        <v>11763.02</v>
      </c>
      <c r="DF296">
        <v>13573.49</v>
      </c>
      <c r="DG296">
        <v>9352.89</v>
      </c>
      <c r="DH296">
        <v>7900.9970000000003</v>
      </c>
      <c r="DI296">
        <v>8965.8209999999999</v>
      </c>
      <c r="DJ296">
        <v>9475.3340000000007</v>
      </c>
      <c r="DK296">
        <v>5214.6040000000003</v>
      </c>
      <c r="DL296">
        <v>19</v>
      </c>
      <c r="DM296">
        <v>19</v>
      </c>
    </row>
    <row r="297" spans="1:117" hidden="1" x14ac:dyDescent="0.25">
      <c r="A297" t="s">
        <v>62</v>
      </c>
      <c r="B297" t="s">
        <v>30</v>
      </c>
      <c r="C297" t="s">
        <v>61</v>
      </c>
      <c r="D297" t="s">
        <v>61</v>
      </c>
      <c r="E297" t="s">
        <v>30</v>
      </c>
      <c r="F297" t="s">
        <v>61</v>
      </c>
      <c r="G297" t="s">
        <v>61</v>
      </c>
      <c r="H297" t="s">
        <v>61</v>
      </c>
      <c r="I297" t="s">
        <v>199</v>
      </c>
      <c r="J297" s="22">
        <v>43704</v>
      </c>
      <c r="K297" s="28">
        <v>19</v>
      </c>
      <c r="L297">
        <v>19</v>
      </c>
      <c r="M297">
        <v>1</v>
      </c>
      <c r="N297">
        <v>1</v>
      </c>
      <c r="O297">
        <v>0</v>
      </c>
      <c r="P297">
        <v>1</v>
      </c>
      <c r="Q297">
        <v>1</v>
      </c>
      <c r="R297">
        <v>1</v>
      </c>
      <c r="S297" s="28">
        <v>1</v>
      </c>
      <c r="AR297">
        <v>66.5</v>
      </c>
      <c r="AS297">
        <v>66</v>
      </c>
      <c r="AT297">
        <v>65.5</v>
      </c>
      <c r="AU297">
        <v>64.5</v>
      </c>
      <c r="AV297">
        <v>64</v>
      </c>
      <c r="AW297">
        <v>63.5</v>
      </c>
      <c r="AX297">
        <v>63</v>
      </c>
      <c r="AY297">
        <v>63.5</v>
      </c>
      <c r="AZ297">
        <v>65.5</v>
      </c>
      <c r="BA297">
        <v>69.5</v>
      </c>
      <c r="BB297">
        <v>73</v>
      </c>
      <c r="BC297">
        <v>77.5</v>
      </c>
      <c r="BD297">
        <v>81</v>
      </c>
      <c r="BE297">
        <v>84</v>
      </c>
      <c r="BF297">
        <v>85.5</v>
      </c>
      <c r="BG297">
        <v>88.5</v>
      </c>
      <c r="BH297">
        <v>89</v>
      </c>
      <c r="BI297">
        <v>87</v>
      </c>
      <c r="BJ297">
        <v>84</v>
      </c>
      <c r="BK297">
        <v>78.5</v>
      </c>
      <c r="BL297">
        <v>73</v>
      </c>
      <c r="BM297">
        <v>70</v>
      </c>
      <c r="BN297">
        <v>68</v>
      </c>
      <c r="BO297">
        <v>66.5</v>
      </c>
      <c r="DL297">
        <v>19</v>
      </c>
      <c r="DM297">
        <v>19</v>
      </c>
    </row>
    <row r="298" spans="1:117" hidden="1" x14ac:dyDescent="0.25">
      <c r="A298" t="s">
        <v>62</v>
      </c>
      <c r="B298" t="s">
        <v>37</v>
      </c>
      <c r="C298" t="s">
        <v>61</v>
      </c>
      <c r="D298" t="s">
        <v>61</v>
      </c>
      <c r="E298" t="s">
        <v>37</v>
      </c>
      <c r="F298" t="s">
        <v>61</v>
      </c>
      <c r="G298" t="s">
        <v>61</v>
      </c>
      <c r="H298" t="s">
        <v>61</v>
      </c>
      <c r="I298" t="s">
        <v>199</v>
      </c>
      <c r="J298" s="22">
        <v>43704</v>
      </c>
      <c r="K298" s="28">
        <v>19</v>
      </c>
      <c r="L298">
        <v>19</v>
      </c>
      <c r="M298">
        <v>66</v>
      </c>
      <c r="N298">
        <v>66</v>
      </c>
      <c r="O298">
        <v>0</v>
      </c>
      <c r="P298">
        <v>0</v>
      </c>
      <c r="Q298">
        <v>0</v>
      </c>
      <c r="R298">
        <v>0</v>
      </c>
      <c r="S298" s="28">
        <v>0</v>
      </c>
      <c r="T298">
        <v>8384.1540000000005</v>
      </c>
      <c r="U298">
        <v>8218.3729999999996</v>
      </c>
      <c r="V298">
        <v>7999.39</v>
      </c>
      <c r="W298">
        <v>7922.1229999999996</v>
      </c>
      <c r="X298">
        <v>7936.61</v>
      </c>
      <c r="Y298">
        <v>9366.5779999999995</v>
      </c>
      <c r="Z298">
        <v>12393.82</v>
      </c>
      <c r="AA298">
        <v>13140.93</v>
      </c>
      <c r="AB298">
        <v>15587.18</v>
      </c>
      <c r="AC298">
        <v>19358.75</v>
      </c>
      <c r="AD298">
        <v>21718.35</v>
      </c>
      <c r="AE298">
        <v>22373.7</v>
      </c>
      <c r="AF298">
        <v>22345.21</v>
      </c>
      <c r="AG298">
        <v>22280.82</v>
      </c>
      <c r="AH298">
        <v>22092.48</v>
      </c>
      <c r="AI298">
        <v>21811.05</v>
      </c>
      <c r="AJ298">
        <v>20897.53</v>
      </c>
      <c r="AK298">
        <v>19505.14</v>
      </c>
      <c r="AL298">
        <v>15337.27</v>
      </c>
      <c r="AM298">
        <v>13719.44</v>
      </c>
      <c r="AN298">
        <v>12229.78</v>
      </c>
      <c r="AO298">
        <v>10514.27</v>
      </c>
      <c r="AP298">
        <v>9413.7070000000003</v>
      </c>
      <c r="AQ298">
        <v>9018.4470000000001</v>
      </c>
      <c r="AR298">
        <v>65.969700000000003</v>
      </c>
      <c r="AS298">
        <v>65.469700000000003</v>
      </c>
      <c r="AT298">
        <v>65.356059999999999</v>
      </c>
      <c r="AU298">
        <v>64.780299999999997</v>
      </c>
      <c r="AV298">
        <v>63.545459999999999</v>
      </c>
      <c r="AW298">
        <v>63.083329999999997</v>
      </c>
      <c r="AX298">
        <v>62.931820000000002</v>
      </c>
      <c r="AY298">
        <v>62.69697</v>
      </c>
      <c r="AZ298">
        <v>65.356059999999999</v>
      </c>
      <c r="BA298">
        <v>69.704539999999994</v>
      </c>
      <c r="BB298">
        <v>74.128780000000006</v>
      </c>
      <c r="BC298">
        <v>78.356059999999999</v>
      </c>
      <c r="BD298">
        <v>81.659090000000006</v>
      </c>
      <c r="BE298">
        <v>84.424239999999998</v>
      </c>
      <c r="BF298">
        <v>85.962119999999999</v>
      </c>
      <c r="BG298">
        <v>86.340909999999994</v>
      </c>
      <c r="BH298">
        <v>85.340909999999994</v>
      </c>
      <c r="BI298">
        <v>83.651510000000002</v>
      </c>
      <c r="BJ298">
        <v>80.340909999999994</v>
      </c>
      <c r="BK298">
        <v>75.340909999999994</v>
      </c>
      <c r="BL298">
        <v>71.386359999999996</v>
      </c>
      <c r="BM298">
        <v>69.083340000000007</v>
      </c>
      <c r="BN298">
        <v>67.818179999999998</v>
      </c>
      <c r="BO298">
        <v>66.393940000000001</v>
      </c>
      <c r="BP298">
        <v>-70.883070000000004</v>
      </c>
      <c r="BQ298">
        <v>-81.114170000000001</v>
      </c>
      <c r="BR298">
        <v>-57.520029999999998</v>
      </c>
      <c r="BS298">
        <v>-41.28736</v>
      </c>
      <c r="BT298">
        <v>-16.223890000000001</v>
      </c>
      <c r="BU298">
        <v>185.5153</v>
      </c>
      <c r="BV298">
        <v>153.136</v>
      </c>
      <c r="BW298">
        <v>91.156400000000005</v>
      </c>
      <c r="BX298">
        <v>-214.16970000000001</v>
      </c>
      <c r="BY298">
        <v>-158.36770000000001</v>
      </c>
      <c r="BZ298">
        <v>51.786999999999999</v>
      </c>
      <c r="CA298">
        <v>32.161250000000003</v>
      </c>
      <c r="CB298">
        <v>53.229309999999998</v>
      </c>
      <c r="CC298">
        <v>-22.98677</v>
      </c>
      <c r="CD298">
        <v>-147.86060000000001</v>
      </c>
      <c r="CE298">
        <v>-462.94290000000001</v>
      </c>
      <c r="CF298">
        <v>-350.0788</v>
      </c>
      <c r="CG298">
        <v>-245.47800000000001</v>
      </c>
      <c r="CH298">
        <v>2205.5250000000001</v>
      </c>
      <c r="CI298">
        <v>993.13840000000005</v>
      </c>
      <c r="CJ298">
        <v>573.67579999999998</v>
      </c>
      <c r="CK298">
        <v>391.80880000000002</v>
      </c>
      <c r="CL298">
        <v>-32.166559999999997</v>
      </c>
      <c r="CM298">
        <v>-124.5408</v>
      </c>
      <c r="CN298">
        <v>2034.54</v>
      </c>
      <c r="CO298">
        <v>1904.925</v>
      </c>
      <c r="CP298">
        <v>1865.645</v>
      </c>
      <c r="CQ298">
        <v>1563.068</v>
      </c>
      <c r="CR298">
        <v>1762.471</v>
      </c>
      <c r="CS298">
        <v>2781.915</v>
      </c>
      <c r="CT298">
        <v>3258.41</v>
      </c>
      <c r="CU298">
        <v>2042.7139999999999</v>
      </c>
      <c r="CV298">
        <v>3254.4940000000001</v>
      </c>
      <c r="CW298">
        <v>5380.8190000000004</v>
      </c>
      <c r="CX298">
        <v>7281.2529999999997</v>
      </c>
      <c r="CY298">
        <v>3450.0720000000001</v>
      </c>
      <c r="CZ298">
        <v>2936.2820000000002</v>
      </c>
      <c r="DA298">
        <v>3706.7779999999998</v>
      </c>
      <c r="DB298">
        <v>7403.7049999999999</v>
      </c>
      <c r="DC298">
        <v>10974.16</v>
      </c>
      <c r="DD298">
        <v>12204.19</v>
      </c>
      <c r="DE298">
        <v>12564.52</v>
      </c>
      <c r="DF298">
        <v>14667.86</v>
      </c>
      <c r="DG298">
        <v>12725.32</v>
      </c>
      <c r="DH298">
        <v>6883.8140000000003</v>
      </c>
      <c r="DI298">
        <v>4537.4399999999996</v>
      </c>
      <c r="DJ298">
        <v>3574.768</v>
      </c>
      <c r="DK298">
        <v>3711.2959999999998</v>
      </c>
      <c r="DL298">
        <v>19</v>
      </c>
      <c r="DM298">
        <v>19</v>
      </c>
    </row>
    <row r="299" spans="1:117" hidden="1" x14ac:dyDescent="0.25">
      <c r="A299" t="s">
        <v>62</v>
      </c>
      <c r="B299" t="s">
        <v>31</v>
      </c>
      <c r="C299" t="s">
        <v>61</v>
      </c>
      <c r="D299" t="s">
        <v>61</v>
      </c>
      <c r="E299" t="s">
        <v>31</v>
      </c>
      <c r="F299" t="s">
        <v>61</v>
      </c>
      <c r="G299" t="s">
        <v>61</v>
      </c>
      <c r="H299" t="s">
        <v>61</v>
      </c>
      <c r="I299" t="s">
        <v>199</v>
      </c>
      <c r="J299" s="22">
        <v>43704</v>
      </c>
      <c r="K299" s="28">
        <v>19</v>
      </c>
      <c r="L299">
        <v>19</v>
      </c>
      <c r="M299">
        <v>3</v>
      </c>
      <c r="N299">
        <v>3</v>
      </c>
      <c r="O299">
        <v>0</v>
      </c>
      <c r="P299">
        <v>0</v>
      </c>
      <c r="Q299">
        <v>1</v>
      </c>
      <c r="R299">
        <v>0</v>
      </c>
      <c r="S299" s="28">
        <v>1</v>
      </c>
      <c r="AR299">
        <v>62.833329999999997</v>
      </c>
      <c r="AS299">
        <v>62.333329999999997</v>
      </c>
      <c r="AT299">
        <v>62.333329999999997</v>
      </c>
      <c r="AU299">
        <v>61.833329999999997</v>
      </c>
      <c r="AV299">
        <v>61</v>
      </c>
      <c r="AW299">
        <v>60.5</v>
      </c>
      <c r="AX299">
        <v>60.333329999999997</v>
      </c>
      <c r="AY299">
        <v>60</v>
      </c>
      <c r="AZ299">
        <v>62.5</v>
      </c>
      <c r="BA299">
        <v>66.5</v>
      </c>
      <c r="BB299">
        <v>70</v>
      </c>
      <c r="BC299">
        <v>72.833340000000007</v>
      </c>
      <c r="BD299">
        <v>74.666659999999993</v>
      </c>
      <c r="BE299">
        <v>76.833340000000007</v>
      </c>
      <c r="BF299">
        <v>78.166659999999993</v>
      </c>
      <c r="BG299">
        <v>78</v>
      </c>
      <c r="BH299">
        <v>77.166659999999993</v>
      </c>
      <c r="BI299">
        <v>75.5</v>
      </c>
      <c r="BJ299">
        <v>72.833340000000007</v>
      </c>
      <c r="BK299">
        <v>69</v>
      </c>
      <c r="BL299">
        <v>66.333340000000007</v>
      </c>
      <c r="BM299">
        <v>65</v>
      </c>
      <c r="BN299">
        <v>64.333340000000007</v>
      </c>
      <c r="BO299">
        <v>63.333329999999997</v>
      </c>
      <c r="DL299">
        <v>19</v>
      </c>
      <c r="DM299">
        <v>19</v>
      </c>
    </row>
    <row r="300" spans="1:117" hidden="1" x14ac:dyDescent="0.25">
      <c r="A300" t="s">
        <v>62</v>
      </c>
      <c r="B300" t="s">
        <v>104</v>
      </c>
      <c r="C300" t="s">
        <v>104</v>
      </c>
      <c r="D300" t="s">
        <v>61</v>
      </c>
      <c r="E300" t="s">
        <v>61</v>
      </c>
      <c r="F300" t="s">
        <v>61</v>
      </c>
      <c r="G300" t="s">
        <v>61</v>
      </c>
      <c r="H300" t="s">
        <v>61</v>
      </c>
      <c r="I300" t="s">
        <v>199</v>
      </c>
      <c r="J300" s="22">
        <v>43704</v>
      </c>
      <c r="K300" s="28">
        <v>19</v>
      </c>
      <c r="L300">
        <v>19</v>
      </c>
      <c r="M300">
        <v>40</v>
      </c>
      <c r="N300">
        <v>40</v>
      </c>
      <c r="O300">
        <v>0</v>
      </c>
      <c r="P300">
        <v>0</v>
      </c>
      <c r="Q300">
        <v>0</v>
      </c>
      <c r="R300">
        <v>1</v>
      </c>
      <c r="S300" s="28">
        <v>1</v>
      </c>
      <c r="AR300">
        <v>60.55</v>
      </c>
      <c r="AS300">
        <v>59.45</v>
      </c>
      <c r="AT300">
        <v>58.5</v>
      </c>
      <c r="AU300">
        <v>57.85</v>
      </c>
      <c r="AV300">
        <v>57.55</v>
      </c>
      <c r="AW300">
        <v>57.4</v>
      </c>
      <c r="AX300">
        <v>56.4</v>
      </c>
      <c r="AY300">
        <v>57.1</v>
      </c>
      <c r="AZ300">
        <v>59.25</v>
      </c>
      <c r="BA300">
        <v>63.05</v>
      </c>
      <c r="BB300">
        <v>68.849999999999994</v>
      </c>
      <c r="BC300">
        <v>75</v>
      </c>
      <c r="BD300">
        <v>80.7</v>
      </c>
      <c r="BE300">
        <v>85.4</v>
      </c>
      <c r="BF300">
        <v>86.95</v>
      </c>
      <c r="BG300">
        <v>87</v>
      </c>
      <c r="BH300">
        <v>85.1</v>
      </c>
      <c r="BI300">
        <v>82.85</v>
      </c>
      <c r="BJ300">
        <v>79.95</v>
      </c>
      <c r="BK300">
        <v>75.5</v>
      </c>
      <c r="BL300">
        <v>69.7</v>
      </c>
      <c r="BM300">
        <v>65.400000000000006</v>
      </c>
      <c r="BN300">
        <v>62.75</v>
      </c>
      <c r="BO300">
        <v>61.5</v>
      </c>
      <c r="DL300">
        <v>19</v>
      </c>
      <c r="DM300">
        <v>19</v>
      </c>
    </row>
    <row r="301" spans="1:117" hidden="1" x14ac:dyDescent="0.25">
      <c r="A301" t="s">
        <v>62</v>
      </c>
      <c r="B301" t="s">
        <v>203</v>
      </c>
      <c r="C301" t="s">
        <v>61</v>
      </c>
      <c r="D301" t="s">
        <v>61</v>
      </c>
      <c r="E301" t="s">
        <v>61</v>
      </c>
      <c r="F301" t="s">
        <v>98</v>
      </c>
      <c r="G301" t="s">
        <v>61</v>
      </c>
      <c r="H301" t="s">
        <v>61</v>
      </c>
      <c r="I301" t="s">
        <v>199</v>
      </c>
      <c r="J301" s="22">
        <v>43704</v>
      </c>
      <c r="K301" s="28">
        <v>19</v>
      </c>
      <c r="L301">
        <v>19</v>
      </c>
      <c r="M301">
        <v>35</v>
      </c>
      <c r="N301">
        <v>35</v>
      </c>
      <c r="O301">
        <v>0</v>
      </c>
      <c r="P301">
        <v>0</v>
      </c>
      <c r="Q301">
        <v>0</v>
      </c>
      <c r="R301">
        <v>1</v>
      </c>
      <c r="S301" s="28">
        <v>1</v>
      </c>
      <c r="AR301">
        <v>64.628569999999996</v>
      </c>
      <c r="AS301">
        <v>63.957140000000003</v>
      </c>
      <c r="AT301">
        <v>63.228569999999998</v>
      </c>
      <c r="AU301">
        <v>62.457140000000003</v>
      </c>
      <c r="AV301">
        <v>61.871429999999997</v>
      </c>
      <c r="AW301">
        <v>61.414290000000001</v>
      </c>
      <c r="AX301">
        <v>60.842860000000002</v>
      </c>
      <c r="AY301">
        <v>61.31429</v>
      </c>
      <c r="AZ301">
        <v>63.785710000000002</v>
      </c>
      <c r="BA301">
        <v>67.742859999999993</v>
      </c>
      <c r="BB301">
        <v>71.928569999999993</v>
      </c>
      <c r="BC301">
        <v>76.542850000000001</v>
      </c>
      <c r="BD301">
        <v>80.542850000000001</v>
      </c>
      <c r="BE301">
        <v>83.614289999999997</v>
      </c>
      <c r="BF301">
        <v>85.3</v>
      </c>
      <c r="BG301">
        <v>86.857140000000001</v>
      </c>
      <c r="BH301">
        <v>86.68571</v>
      </c>
      <c r="BI301">
        <v>85.2</v>
      </c>
      <c r="BJ301">
        <v>82.328580000000002</v>
      </c>
      <c r="BK301">
        <v>77.2</v>
      </c>
      <c r="BL301">
        <v>71.728570000000005</v>
      </c>
      <c r="BM301">
        <v>68.442859999999996</v>
      </c>
      <c r="BN301">
        <v>66.514279999999999</v>
      </c>
      <c r="BO301">
        <v>65.142859999999999</v>
      </c>
      <c r="DL301">
        <v>19</v>
      </c>
      <c r="DM301">
        <v>19</v>
      </c>
    </row>
    <row r="302" spans="1:117" hidden="1" x14ac:dyDescent="0.25">
      <c r="A302" t="s">
        <v>62</v>
      </c>
      <c r="B302" t="s">
        <v>37</v>
      </c>
      <c r="C302" t="s">
        <v>61</v>
      </c>
      <c r="D302" t="s">
        <v>61</v>
      </c>
      <c r="E302" t="s">
        <v>37</v>
      </c>
      <c r="F302" t="s">
        <v>61</v>
      </c>
      <c r="G302" t="s">
        <v>61</v>
      </c>
      <c r="H302" t="s">
        <v>61</v>
      </c>
      <c r="I302" t="s">
        <v>183</v>
      </c>
      <c r="J302" s="22">
        <v>43704</v>
      </c>
      <c r="K302" s="28">
        <v>19</v>
      </c>
      <c r="L302">
        <v>19</v>
      </c>
      <c r="M302">
        <v>66</v>
      </c>
      <c r="N302">
        <v>66</v>
      </c>
      <c r="O302">
        <v>0</v>
      </c>
      <c r="P302">
        <v>0</v>
      </c>
      <c r="Q302">
        <v>0</v>
      </c>
      <c r="R302">
        <v>0</v>
      </c>
      <c r="S302" s="28">
        <v>0</v>
      </c>
      <c r="T302">
        <v>8384.1540000000005</v>
      </c>
      <c r="U302">
        <v>8218.3729999999996</v>
      </c>
      <c r="V302">
        <v>7999.39</v>
      </c>
      <c r="W302">
        <v>7922.1229999999996</v>
      </c>
      <c r="X302">
        <v>7936.61</v>
      </c>
      <c r="Y302">
        <v>9366.5779999999995</v>
      </c>
      <c r="Z302">
        <v>12393.82</v>
      </c>
      <c r="AA302">
        <v>13140.93</v>
      </c>
      <c r="AB302">
        <v>15587.18</v>
      </c>
      <c r="AC302">
        <v>19358.75</v>
      </c>
      <c r="AD302">
        <v>21718.35</v>
      </c>
      <c r="AE302">
        <v>22373.7</v>
      </c>
      <c r="AF302">
        <v>22345.21</v>
      </c>
      <c r="AG302">
        <v>22280.82</v>
      </c>
      <c r="AH302">
        <v>22092.48</v>
      </c>
      <c r="AI302">
        <v>21811.05</v>
      </c>
      <c r="AJ302">
        <v>20897.53</v>
      </c>
      <c r="AK302">
        <v>19505.14</v>
      </c>
      <c r="AL302">
        <v>15337.27</v>
      </c>
      <c r="AM302">
        <v>13719.44</v>
      </c>
      <c r="AN302">
        <v>12229.78</v>
      </c>
      <c r="AO302">
        <v>10514.27</v>
      </c>
      <c r="AP302">
        <v>9413.7070000000003</v>
      </c>
      <c r="AQ302">
        <v>9018.4470000000001</v>
      </c>
      <c r="AR302">
        <v>65.969700000000003</v>
      </c>
      <c r="AS302">
        <v>65.469700000000003</v>
      </c>
      <c r="AT302">
        <v>65.356059999999999</v>
      </c>
      <c r="AU302">
        <v>64.780299999999997</v>
      </c>
      <c r="AV302">
        <v>63.545459999999999</v>
      </c>
      <c r="AW302">
        <v>63.083329999999997</v>
      </c>
      <c r="AX302">
        <v>62.931820000000002</v>
      </c>
      <c r="AY302">
        <v>62.69697</v>
      </c>
      <c r="AZ302">
        <v>65.356059999999999</v>
      </c>
      <c r="BA302">
        <v>69.704539999999994</v>
      </c>
      <c r="BB302">
        <v>74.128780000000006</v>
      </c>
      <c r="BC302">
        <v>78.356059999999999</v>
      </c>
      <c r="BD302">
        <v>81.659090000000006</v>
      </c>
      <c r="BE302">
        <v>84.424239999999998</v>
      </c>
      <c r="BF302">
        <v>85.962119999999999</v>
      </c>
      <c r="BG302">
        <v>86.340909999999994</v>
      </c>
      <c r="BH302">
        <v>85.340909999999994</v>
      </c>
      <c r="BI302">
        <v>83.651510000000002</v>
      </c>
      <c r="BJ302">
        <v>80.340909999999994</v>
      </c>
      <c r="BK302">
        <v>75.340909999999994</v>
      </c>
      <c r="BL302">
        <v>71.386359999999996</v>
      </c>
      <c r="BM302">
        <v>69.083340000000007</v>
      </c>
      <c r="BN302">
        <v>67.818179999999998</v>
      </c>
      <c r="BO302">
        <v>66.393940000000001</v>
      </c>
      <c r="BP302">
        <v>-70.883070000000004</v>
      </c>
      <c r="BQ302">
        <v>-81.114170000000001</v>
      </c>
      <c r="BR302">
        <v>-57.520029999999998</v>
      </c>
      <c r="BS302">
        <v>-41.28736</v>
      </c>
      <c r="BT302">
        <v>-16.223890000000001</v>
      </c>
      <c r="BU302">
        <v>185.5153</v>
      </c>
      <c r="BV302">
        <v>153.136</v>
      </c>
      <c r="BW302">
        <v>91.156400000000005</v>
      </c>
      <c r="BX302">
        <v>-214.16970000000001</v>
      </c>
      <c r="BY302">
        <v>-158.36770000000001</v>
      </c>
      <c r="BZ302">
        <v>51.786999999999999</v>
      </c>
      <c r="CA302">
        <v>32.161250000000003</v>
      </c>
      <c r="CB302">
        <v>53.229309999999998</v>
      </c>
      <c r="CC302">
        <v>-22.98677</v>
      </c>
      <c r="CD302">
        <v>-147.86060000000001</v>
      </c>
      <c r="CE302">
        <v>-462.94290000000001</v>
      </c>
      <c r="CF302">
        <v>-350.0788</v>
      </c>
      <c r="CG302">
        <v>-245.47800000000001</v>
      </c>
      <c r="CH302">
        <v>2205.5250000000001</v>
      </c>
      <c r="CI302">
        <v>993.13840000000005</v>
      </c>
      <c r="CJ302">
        <v>573.67579999999998</v>
      </c>
      <c r="CK302">
        <v>391.80880000000002</v>
      </c>
      <c r="CL302">
        <v>-32.166559999999997</v>
      </c>
      <c r="CM302">
        <v>-124.5408</v>
      </c>
      <c r="CN302">
        <v>2034.54</v>
      </c>
      <c r="CO302">
        <v>1904.925</v>
      </c>
      <c r="CP302">
        <v>1865.645</v>
      </c>
      <c r="CQ302">
        <v>1563.068</v>
      </c>
      <c r="CR302">
        <v>1762.471</v>
      </c>
      <c r="CS302">
        <v>2781.915</v>
      </c>
      <c r="CT302">
        <v>3258.41</v>
      </c>
      <c r="CU302">
        <v>2042.7139999999999</v>
      </c>
      <c r="CV302">
        <v>3254.4940000000001</v>
      </c>
      <c r="CW302">
        <v>5380.8190000000004</v>
      </c>
      <c r="CX302">
        <v>7281.2529999999997</v>
      </c>
      <c r="CY302">
        <v>3450.0720000000001</v>
      </c>
      <c r="CZ302">
        <v>2936.2820000000002</v>
      </c>
      <c r="DA302">
        <v>3706.7779999999998</v>
      </c>
      <c r="DB302">
        <v>7403.7049999999999</v>
      </c>
      <c r="DC302">
        <v>10974.16</v>
      </c>
      <c r="DD302">
        <v>12204.19</v>
      </c>
      <c r="DE302">
        <v>12564.52</v>
      </c>
      <c r="DF302">
        <v>14667.86</v>
      </c>
      <c r="DG302">
        <v>12725.32</v>
      </c>
      <c r="DH302">
        <v>6883.8140000000003</v>
      </c>
      <c r="DI302">
        <v>4537.4399999999996</v>
      </c>
      <c r="DJ302">
        <v>3574.768</v>
      </c>
      <c r="DK302">
        <v>3711.2959999999998</v>
      </c>
      <c r="DL302">
        <v>19</v>
      </c>
      <c r="DM302">
        <v>19</v>
      </c>
    </row>
    <row r="303" spans="1:117" hidden="1" x14ac:dyDescent="0.25">
      <c r="A303" t="s">
        <v>62</v>
      </c>
      <c r="B303" t="s">
        <v>189</v>
      </c>
      <c r="C303" t="s">
        <v>189</v>
      </c>
      <c r="D303" t="s">
        <v>61</v>
      </c>
      <c r="E303" t="s">
        <v>61</v>
      </c>
      <c r="F303" t="s">
        <v>61</v>
      </c>
      <c r="G303" t="s">
        <v>61</v>
      </c>
      <c r="H303" t="s">
        <v>61</v>
      </c>
      <c r="I303" t="s">
        <v>183</v>
      </c>
      <c r="J303" s="22">
        <v>43704</v>
      </c>
      <c r="K303" s="28">
        <v>19</v>
      </c>
      <c r="L303">
        <v>19</v>
      </c>
      <c r="M303">
        <v>34</v>
      </c>
      <c r="N303">
        <v>34</v>
      </c>
      <c r="O303">
        <v>0</v>
      </c>
      <c r="P303">
        <v>0</v>
      </c>
      <c r="Q303">
        <v>0</v>
      </c>
      <c r="R303">
        <v>0</v>
      </c>
      <c r="S303" s="28">
        <v>0</v>
      </c>
      <c r="T303">
        <v>6115.23</v>
      </c>
      <c r="U303">
        <v>6168.7349999999997</v>
      </c>
      <c r="V303">
        <v>5952.8649999999998</v>
      </c>
      <c r="W303">
        <v>6110.02</v>
      </c>
      <c r="X303">
        <v>6224.61</v>
      </c>
      <c r="Y303">
        <v>6783.2</v>
      </c>
      <c r="Z303">
        <v>8209.43</v>
      </c>
      <c r="AA303">
        <v>8513.0049999999992</v>
      </c>
      <c r="AB303">
        <v>9695.7900000000009</v>
      </c>
      <c r="AC303">
        <v>11339.29</v>
      </c>
      <c r="AD303">
        <v>12720.99</v>
      </c>
      <c r="AE303">
        <v>13253.52</v>
      </c>
      <c r="AF303">
        <v>13170.26</v>
      </c>
      <c r="AG303">
        <v>13131.18</v>
      </c>
      <c r="AH303">
        <v>12830.03</v>
      </c>
      <c r="AI303">
        <v>12736.79</v>
      </c>
      <c r="AJ303">
        <v>12222.38</v>
      </c>
      <c r="AK303">
        <v>11328</v>
      </c>
      <c r="AL303">
        <v>9206.9349999999995</v>
      </c>
      <c r="AM303">
        <v>8752.1299999999992</v>
      </c>
      <c r="AN303">
        <v>7759.3050000000003</v>
      </c>
      <c r="AO303">
        <v>7147.375</v>
      </c>
      <c r="AP303">
        <v>6202.48</v>
      </c>
      <c r="AQ303">
        <v>6090.3549999999996</v>
      </c>
      <c r="AR303">
        <v>66.5</v>
      </c>
      <c r="AS303">
        <v>66</v>
      </c>
      <c r="AT303">
        <v>65.941180000000003</v>
      </c>
      <c r="AU303">
        <v>65.382350000000002</v>
      </c>
      <c r="AV303">
        <v>64</v>
      </c>
      <c r="AW303">
        <v>63.5</v>
      </c>
      <c r="AX303">
        <v>63.441180000000003</v>
      </c>
      <c r="AY303">
        <v>63.058819999999997</v>
      </c>
      <c r="AZ303">
        <v>65.941180000000003</v>
      </c>
      <c r="BA303">
        <v>70.382350000000002</v>
      </c>
      <c r="BB303">
        <v>74.764709999999994</v>
      </c>
      <c r="BC303">
        <v>78.823530000000005</v>
      </c>
      <c r="BD303">
        <v>81.882350000000002</v>
      </c>
      <c r="BE303">
        <v>84.441180000000003</v>
      </c>
      <c r="BF303">
        <v>85.941180000000003</v>
      </c>
      <c r="BG303">
        <v>86.294120000000007</v>
      </c>
      <c r="BH303">
        <v>85.470590000000001</v>
      </c>
      <c r="BI303">
        <v>83.911770000000004</v>
      </c>
      <c r="BJ303">
        <v>80.470590000000001</v>
      </c>
      <c r="BK303">
        <v>75.411770000000004</v>
      </c>
      <c r="BL303">
        <v>71.676469999999995</v>
      </c>
      <c r="BM303">
        <v>69.558819999999997</v>
      </c>
      <c r="BN303">
        <v>68.441180000000003</v>
      </c>
      <c r="BO303">
        <v>66.941180000000003</v>
      </c>
      <c r="BP303">
        <v>-114.26949999999999</v>
      </c>
      <c r="BQ303">
        <v>-108.05119999999999</v>
      </c>
      <c r="BR303">
        <v>63.247489999999999</v>
      </c>
      <c r="BS303">
        <v>41.371189999999999</v>
      </c>
      <c r="BT303">
        <v>-0.75743150000000004</v>
      </c>
      <c r="BU303">
        <v>100.4975</v>
      </c>
      <c r="BV303">
        <v>149.69669999999999</v>
      </c>
      <c r="BW303">
        <v>-5.5108199999999998</v>
      </c>
      <c r="BX303">
        <v>-136.93450000000001</v>
      </c>
      <c r="BY303">
        <v>-84.668539999999993</v>
      </c>
      <c r="BZ303">
        <v>101.78149999999999</v>
      </c>
      <c r="CA303">
        <v>7.4202630000000003</v>
      </c>
      <c r="CB303">
        <v>-50.707230000000003</v>
      </c>
      <c r="CC303">
        <v>-62.463929999999998</v>
      </c>
      <c r="CD303">
        <v>5.4324870000000001</v>
      </c>
      <c r="CE303">
        <v>-175.7071</v>
      </c>
      <c r="CF303">
        <v>-300.2466</v>
      </c>
      <c r="CG303">
        <v>-141.07810000000001</v>
      </c>
      <c r="CH303">
        <v>1300.133</v>
      </c>
      <c r="CI303">
        <v>363.48140000000001</v>
      </c>
      <c r="CJ303">
        <v>13.32334</v>
      </c>
      <c r="CK303">
        <v>72.994780000000006</v>
      </c>
      <c r="CL303">
        <v>-90.08672</v>
      </c>
      <c r="CM303">
        <v>-222.40430000000001</v>
      </c>
      <c r="CN303">
        <v>3272.1370000000002</v>
      </c>
      <c r="CO303">
        <v>10536.01</v>
      </c>
      <c r="CP303">
        <v>18181.27</v>
      </c>
      <c r="CQ303">
        <v>57924.82</v>
      </c>
      <c r="CR303">
        <v>37373.78</v>
      </c>
      <c r="CS303">
        <v>4532.2569999999996</v>
      </c>
      <c r="CT303">
        <v>2676.1260000000002</v>
      </c>
      <c r="CU303">
        <v>2524.2420000000002</v>
      </c>
      <c r="CV303">
        <v>14086.35</v>
      </c>
      <c r="CW303">
        <v>23727.16</v>
      </c>
      <c r="CX303">
        <v>5169.33</v>
      </c>
      <c r="CY303">
        <v>7058.0829999999996</v>
      </c>
      <c r="CZ303">
        <v>5065.4620000000004</v>
      </c>
      <c r="DA303">
        <v>4862.7030000000004</v>
      </c>
      <c r="DB303">
        <v>8914.5319999999992</v>
      </c>
      <c r="DC303">
        <v>12165.76</v>
      </c>
      <c r="DD303">
        <v>53264.33</v>
      </c>
      <c r="DE303">
        <v>61213.48</v>
      </c>
      <c r="DF303">
        <v>23606.27</v>
      </c>
      <c r="DG303">
        <v>16399.2</v>
      </c>
      <c r="DH303">
        <v>47876.7</v>
      </c>
      <c r="DI303">
        <v>14457.26</v>
      </c>
      <c r="DJ303">
        <v>18888.68</v>
      </c>
      <c r="DK303">
        <v>10703.33</v>
      </c>
      <c r="DL303">
        <v>19</v>
      </c>
      <c r="DM303">
        <v>19</v>
      </c>
    </row>
    <row r="304" spans="1:117" hidden="1" x14ac:dyDescent="0.25">
      <c r="A304" t="s">
        <v>62</v>
      </c>
      <c r="B304" t="s">
        <v>202</v>
      </c>
      <c r="C304" t="s">
        <v>61</v>
      </c>
      <c r="D304" t="s">
        <v>61</v>
      </c>
      <c r="E304" t="s">
        <v>61</v>
      </c>
      <c r="F304" t="s">
        <v>97</v>
      </c>
      <c r="G304" t="s">
        <v>61</v>
      </c>
      <c r="H304" t="s">
        <v>61</v>
      </c>
      <c r="I304" t="s">
        <v>183</v>
      </c>
      <c r="J304" s="22">
        <v>43704</v>
      </c>
      <c r="K304" s="28">
        <v>19</v>
      </c>
      <c r="L304">
        <v>19</v>
      </c>
      <c r="M304">
        <v>159</v>
      </c>
      <c r="N304">
        <v>159</v>
      </c>
      <c r="O304">
        <v>0</v>
      </c>
      <c r="P304">
        <v>0</v>
      </c>
      <c r="Q304">
        <v>0</v>
      </c>
      <c r="R304">
        <v>0</v>
      </c>
      <c r="S304" s="28">
        <v>0</v>
      </c>
      <c r="T304">
        <v>15782.6</v>
      </c>
      <c r="U304">
        <v>15681.04</v>
      </c>
      <c r="V304">
        <v>15310.29</v>
      </c>
      <c r="W304">
        <v>15248.9</v>
      </c>
      <c r="X304">
        <v>15454.99</v>
      </c>
      <c r="Y304">
        <v>17210.509999999998</v>
      </c>
      <c r="Z304">
        <v>21893.82</v>
      </c>
      <c r="AA304">
        <v>23210.16</v>
      </c>
      <c r="AB304">
        <v>26857.06</v>
      </c>
      <c r="AC304">
        <v>31527.360000000001</v>
      </c>
      <c r="AD304">
        <v>34842.44</v>
      </c>
      <c r="AE304">
        <v>36039.47</v>
      </c>
      <c r="AF304">
        <v>36659.629999999997</v>
      </c>
      <c r="AG304">
        <v>37303.29</v>
      </c>
      <c r="AH304">
        <v>37100.17</v>
      </c>
      <c r="AI304">
        <v>36663.4</v>
      </c>
      <c r="AJ304">
        <v>35311.22</v>
      </c>
      <c r="AK304">
        <v>33398.58</v>
      </c>
      <c r="AL304">
        <v>27345.02</v>
      </c>
      <c r="AM304">
        <v>26331.78</v>
      </c>
      <c r="AN304">
        <v>23795.65</v>
      </c>
      <c r="AO304">
        <v>20480.27</v>
      </c>
      <c r="AP304">
        <v>17572.2</v>
      </c>
      <c r="AQ304">
        <v>16441.400000000001</v>
      </c>
      <c r="AR304">
        <v>65.094340000000003</v>
      </c>
      <c r="AS304">
        <v>64.481129999999993</v>
      </c>
      <c r="AT304">
        <v>64.097480000000004</v>
      </c>
      <c r="AU304">
        <v>63.427669999999999</v>
      </c>
      <c r="AV304">
        <v>62.51258</v>
      </c>
      <c r="AW304">
        <v>62.078620000000001</v>
      </c>
      <c r="AX304">
        <v>61.707549999999998</v>
      </c>
      <c r="AY304">
        <v>61.7956</v>
      </c>
      <c r="AZ304">
        <v>64.317610000000002</v>
      </c>
      <c r="BA304">
        <v>68.484279999999998</v>
      </c>
      <c r="BB304">
        <v>72.902519999999996</v>
      </c>
      <c r="BC304">
        <v>77.427670000000006</v>
      </c>
      <c r="BD304">
        <v>81.132069999999999</v>
      </c>
      <c r="BE304">
        <v>84.182389999999998</v>
      </c>
      <c r="BF304">
        <v>85.738990000000001</v>
      </c>
      <c r="BG304">
        <v>86.606920000000002</v>
      </c>
      <c r="BH304">
        <v>85.877359999999996</v>
      </c>
      <c r="BI304">
        <v>84.154089999999997</v>
      </c>
      <c r="BJ304">
        <v>81.01258</v>
      </c>
      <c r="BK304">
        <v>76.009439999999998</v>
      </c>
      <c r="BL304">
        <v>71.386799999999994</v>
      </c>
      <c r="BM304">
        <v>68.594340000000003</v>
      </c>
      <c r="BN304">
        <v>66.968549999999993</v>
      </c>
      <c r="BO304">
        <v>65.562899999999999</v>
      </c>
      <c r="BP304">
        <v>-64.251630000000006</v>
      </c>
      <c r="BQ304">
        <v>-40.604950000000002</v>
      </c>
      <c r="BR304">
        <v>90.16686</v>
      </c>
      <c r="BS304">
        <v>138.02809999999999</v>
      </c>
      <c r="BT304">
        <v>121.92059999999999</v>
      </c>
      <c r="BU304">
        <v>389.26029999999997</v>
      </c>
      <c r="BV304">
        <v>186.7422</v>
      </c>
      <c r="BW304">
        <v>16.462299999999999</v>
      </c>
      <c r="BX304">
        <v>-346.11869999999999</v>
      </c>
      <c r="BY304">
        <v>-328.18939999999998</v>
      </c>
      <c r="BZ304">
        <v>319.94929999999999</v>
      </c>
      <c r="CA304">
        <v>302.96899999999999</v>
      </c>
      <c r="CB304">
        <v>351.12119999999999</v>
      </c>
      <c r="CC304">
        <v>-86.922619999999995</v>
      </c>
      <c r="CD304">
        <v>-225.2542</v>
      </c>
      <c r="CE304">
        <v>-682.33320000000003</v>
      </c>
      <c r="CF304">
        <v>-553.24879999999996</v>
      </c>
      <c r="CG304">
        <v>-413.8639</v>
      </c>
      <c r="CH304">
        <v>3696.7289999999998</v>
      </c>
      <c r="CI304">
        <v>1041.606</v>
      </c>
      <c r="CJ304">
        <v>525.20150000000001</v>
      </c>
      <c r="CK304">
        <v>538.08040000000005</v>
      </c>
      <c r="CL304">
        <v>-96.862539999999996</v>
      </c>
      <c r="CM304">
        <v>-245.16579999999999</v>
      </c>
      <c r="CN304">
        <v>6506.902</v>
      </c>
      <c r="CO304">
        <v>13674.97</v>
      </c>
      <c r="CP304" s="24">
        <v>21037.53</v>
      </c>
      <c r="CQ304" s="24">
        <v>59723.57</v>
      </c>
      <c r="CR304">
        <v>38908.93</v>
      </c>
      <c r="CS304">
        <v>7153.0839999999998</v>
      </c>
      <c r="CT304">
        <v>5685.683</v>
      </c>
      <c r="CU304">
        <v>4223.5119999999997</v>
      </c>
      <c r="CV304">
        <v>17672.3</v>
      </c>
      <c r="CW304">
        <v>29092.93</v>
      </c>
      <c r="CX304">
        <v>13687.88</v>
      </c>
      <c r="CY304">
        <v>12325.08</v>
      </c>
      <c r="CZ304">
        <v>16310.92</v>
      </c>
      <c r="DA304">
        <v>11431.7</v>
      </c>
      <c r="DB304">
        <v>17868.84</v>
      </c>
      <c r="DC304">
        <v>23642.9</v>
      </c>
      <c r="DD304">
        <v>65458.34</v>
      </c>
      <c r="DE304">
        <v>72907.05</v>
      </c>
      <c r="DF304">
        <v>38598.080000000002</v>
      </c>
      <c r="DG304">
        <v>27014.43</v>
      </c>
      <c r="DH304">
        <v>57512.82</v>
      </c>
      <c r="DI304">
        <v>23828.06</v>
      </c>
      <c r="DJ304">
        <v>28276.71</v>
      </c>
      <c r="DK304">
        <v>14843.21</v>
      </c>
      <c r="DL304">
        <v>19</v>
      </c>
      <c r="DM304">
        <v>19</v>
      </c>
    </row>
    <row r="305" spans="1:117" hidden="1" x14ac:dyDescent="0.25">
      <c r="A305" t="s">
        <v>62</v>
      </c>
      <c r="B305" t="s">
        <v>102</v>
      </c>
      <c r="C305" t="s">
        <v>61</v>
      </c>
      <c r="D305" t="s">
        <v>61</v>
      </c>
      <c r="E305" t="s">
        <v>61</v>
      </c>
      <c r="F305" t="s">
        <v>61</v>
      </c>
      <c r="G305" t="s">
        <v>61</v>
      </c>
      <c r="H305" t="s">
        <v>102</v>
      </c>
      <c r="I305" t="s">
        <v>183</v>
      </c>
      <c r="J305" s="22">
        <v>43704</v>
      </c>
      <c r="K305" s="28">
        <v>19</v>
      </c>
      <c r="L305">
        <v>19</v>
      </c>
      <c r="M305">
        <v>99</v>
      </c>
      <c r="N305">
        <v>99</v>
      </c>
      <c r="O305">
        <v>0</v>
      </c>
      <c r="P305">
        <v>0</v>
      </c>
      <c r="Q305">
        <v>0</v>
      </c>
      <c r="R305">
        <v>0</v>
      </c>
      <c r="S305" s="28">
        <v>0</v>
      </c>
      <c r="T305">
        <v>18234.400000000001</v>
      </c>
      <c r="U305">
        <v>17864.59</v>
      </c>
      <c r="V305">
        <v>17353.8</v>
      </c>
      <c r="W305">
        <v>17485.91</v>
      </c>
      <c r="X305">
        <v>17746.72</v>
      </c>
      <c r="Y305">
        <v>19448.22</v>
      </c>
      <c r="Z305">
        <v>23954.19</v>
      </c>
      <c r="AA305">
        <v>24610.45</v>
      </c>
      <c r="AB305">
        <v>28370.62</v>
      </c>
      <c r="AC305">
        <v>31858.19</v>
      </c>
      <c r="AD305">
        <v>34707.1</v>
      </c>
      <c r="AE305">
        <v>35853.29</v>
      </c>
      <c r="AF305">
        <v>36601.279999999999</v>
      </c>
      <c r="AG305">
        <v>37296.199999999997</v>
      </c>
      <c r="AH305">
        <v>37054.720000000001</v>
      </c>
      <c r="AI305">
        <v>37133.370000000003</v>
      </c>
      <c r="AJ305">
        <v>36474.28</v>
      </c>
      <c r="AK305">
        <v>35160.39</v>
      </c>
      <c r="AL305">
        <v>29396.78</v>
      </c>
      <c r="AM305">
        <v>29775.57</v>
      </c>
      <c r="AN305">
        <v>27309.72</v>
      </c>
      <c r="AO305">
        <v>24831.25</v>
      </c>
      <c r="AP305">
        <v>22332.19</v>
      </c>
      <c r="AQ305">
        <v>19895.55</v>
      </c>
      <c r="AR305">
        <v>65.439390000000003</v>
      </c>
      <c r="AS305">
        <v>64.818179999999998</v>
      </c>
      <c r="AT305">
        <v>64.44444</v>
      </c>
      <c r="AU305">
        <v>63.75253</v>
      </c>
      <c r="AV305">
        <v>62.797980000000003</v>
      </c>
      <c r="AW305">
        <v>62.338380000000001</v>
      </c>
      <c r="AX305">
        <v>62</v>
      </c>
      <c r="AY305">
        <v>62.040410000000001</v>
      </c>
      <c r="AZ305">
        <v>64.661609999999996</v>
      </c>
      <c r="BA305">
        <v>68.863640000000004</v>
      </c>
      <c r="BB305">
        <v>73.191919999999996</v>
      </c>
      <c r="BC305">
        <v>77.631309999999999</v>
      </c>
      <c r="BD305">
        <v>81.181820000000002</v>
      </c>
      <c r="BE305">
        <v>84.126260000000002</v>
      </c>
      <c r="BF305">
        <v>85.641409999999993</v>
      </c>
      <c r="BG305">
        <v>86.686869999999999</v>
      </c>
      <c r="BH305">
        <v>86.186869999999999</v>
      </c>
      <c r="BI305">
        <v>84.510099999999994</v>
      </c>
      <c r="BJ305">
        <v>81.297979999999995</v>
      </c>
      <c r="BK305">
        <v>76.232320000000001</v>
      </c>
      <c r="BL305">
        <v>71.656559999999999</v>
      </c>
      <c r="BM305">
        <v>68.939390000000003</v>
      </c>
      <c r="BN305">
        <v>67.353539999999995</v>
      </c>
      <c r="BO305">
        <v>65.888890000000004</v>
      </c>
      <c r="BP305">
        <v>-134.32730000000001</v>
      </c>
      <c r="BQ305">
        <v>-93.195660000000004</v>
      </c>
      <c r="BR305">
        <v>77.839240000000004</v>
      </c>
      <c r="BS305">
        <v>127.45180000000001</v>
      </c>
      <c r="BT305">
        <v>132.82470000000001</v>
      </c>
      <c r="BU305">
        <v>354.53769999999997</v>
      </c>
      <c r="BV305">
        <v>206.2567</v>
      </c>
      <c r="BW305">
        <v>-18.366720000000001</v>
      </c>
      <c r="BX305">
        <v>-320.58080000000001</v>
      </c>
      <c r="BY305">
        <v>-297.3843</v>
      </c>
      <c r="BZ305">
        <v>306.45639999999997</v>
      </c>
      <c r="CA305">
        <v>286.11399999999998</v>
      </c>
      <c r="CB305">
        <v>288.08940000000001</v>
      </c>
      <c r="CC305">
        <v>-93.835549999999998</v>
      </c>
      <c r="CD305">
        <v>-146.95410000000001</v>
      </c>
      <c r="CE305">
        <v>-631.89049999999997</v>
      </c>
      <c r="CF305">
        <v>-702.85289999999998</v>
      </c>
      <c r="CG305">
        <v>-509.09339999999997</v>
      </c>
      <c r="CH305">
        <v>4242.1840000000002</v>
      </c>
      <c r="CI305">
        <v>837.99210000000005</v>
      </c>
      <c r="CJ305">
        <v>539.02589999999998</v>
      </c>
      <c r="CK305">
        <v>569.18439999999998</v>
      </c>
      <c r="CL305">
        <v>-123.30329999999999</v>
      </c>
      <c r="CM305">
        <v>-222.71539999999999</v>
      </c>
      <c r="CN305">
        <v>6922.0349999999999</v>
      </c>
      <c r="CO305">
        <v>14208.96</v>
      </c>
      <c r="CP305">
        <v>21423.9</v>
      </c>
      <c r="CQ305">
        <v>59957.59</v>
      </c>
      <c r="CR305">
        <v>38936.61</v>
      </c>
      <c r="CS305">
        <v>7034.2839999999997</v>
      </c>
      <c r="CT305">
        <v>5469.3959999999997</v>
      </c>
      <c r="CU305">
        <v>4537.8149999999996</v>
      </c>
      <c r="CV305">
        <v>17615.12</v>
      </c>
      <c r="CW305">
        <v>28934.77</v>
      </c>
      <c r="CX305">
        <v>14531.79</v>
      </c>
      <c r="CY305">
        <v>13971.03</v>
      </c>
      <c r="CZ305">
        <v>17824.349999999999</v>
      </c>
      <c r="DA305">
        <v>12909.1</v>
      </c>
      <c r="DB305">
        <v>19310.2</v>
      </c>
      <c r="DC305">
        <v>24479.07</v>
      </c>
      <c r="DD305">
        <v>66190.880000000005</v>
      </c>
      <c r="DE305">
        <v>73809.09</v>
      </c>
      <c r="DF305">
        <v>38771.21</v>
      </c>
      <c r="DG305">
        <v>26818.99</v>
      </c>
      <c r="DH305">
        <v>57357.18</v>
      </c>
      <c r="DI305">
        <v>24210.63</v>
      </c>
      <c r="DJ305">
        <v>29038.880000000001</v>
      </c>
      <c r="DK305">
        <v>16340.68</v>
      </c>
      <c r="DL305">
        <v>19</v>
      </c>
      <c r="DM305">
        <v>19</v>
      </c>
    </row>
    <row r="306" spans="1:117" hidden="1" x14ac:dyDescent="0.25">
      <c r="A306" t="s">
        <v>62</v>
      </c>
      <c r="B306" t="s">
        <v>104</v>
      </c>
      <c r="C306" t="s">
        <v>104</v>
      </c>
      <c r="D306" t="s">
        <v>61</v>
      </c>
      <c r="E306" t="s">
        <v>61</v>
      </c>
      <c r="F306" t="s">
        <v>61</v>
      </c>
      <c r="G306" t="s">
        <v>61</v>
      </c>
      <c r="H306" t="s">
        <v>61</v>
      </c>
      <c r="I306" t="s">
        <v>183</v>
      </c>
      <c r="J306" s="22">
        <v>43704</v>
      </c>
      <c r="K306" s="28">
        <v>19</v>
      </c>
      <c r="L306">
        <v>19</v>
      </c>
      <c r="M306">
        <v>40</v>
      </c>
      <c r="N306">
        <v>40</v>
      </c>
      <c r="O306">
        <v>0</v>
      </c>
      <c r="P306">
        <v>0</v>
      </c>
      <c r="Q306">
        <v>0</v>
      </c>
      <c r="R306">
        <v>1</v>
      </c>
      <c r="S306" s="28">
        <v>1</v>
      </c>
      <c r="AR306">
        <v>60.55</v>
      </c>
      <c r="AS306">
        <v>59.45</v>
      </c>
      <c r="AT306">
        <v>58.5</v>
      </c>
      <c r="AU306">
        <v>57.85</v>
      </c>
      <c r="AV306">
        <v>57.55</v>
      </c>
      <c r="AW306">
        <v>57.4</v>
      </c>
      <c r="AX306">
        <v>56.4</v>
      </c>
      <c r="AY306">
        <v>57.1</v>
      </c>
      <c r="AZ306">
        <v>59.25</v>
      </c>
      <c r="BA306">
        <v>63.05</v>
      </c>
      <c r="BB306">
        <v>68.849999999999994</v>
      </c>
      <c r="BC306">
        <v>75</v>
      </c>
      <c r="BD306">
        <v>80.7</v>
      </c>
      <c r="BE306">
        <v>85.4</v>
      </c>
      <c r="BF306">
        <v>86.95</v>
      </c>
      <c r="BG306">
        <v>87</v>
      </c>
      <c r="BH306">
        <v>85.1</v>
      </c>
      <c r="BI306">
        <v>82.85</v>
      </c>
      <c r="BJ306">
        <v>79.95</v>
      </c>
      <c r="BK306">
        <v>75.5</v>
      </c>
      <c r="BL306">
        <v>69.7</v>
      </c>
      <c r="BM306">
        <v>65.400000000000006</v>
      </c>
      <c r="BN306">
        <v>62.75</v>
      </c>
      <c r="BO306">
        <v>61.5</v>
      </c>
      <c r="CP306" s="24"/>
      <c r="CQ306" s="24"/>
      <c r="CR306" s="24"/>
      <c r="CT306" s="24"/>
      <c r="DL306">
        <v>19</v>
      </c>
      <c r="DM306">
        <v>19</v>
      </c>
    </row>
    <row r="307" spans="1:117" hidden="1" x14ac:dyDescent="0.25">
      <c r="A307" t="s">
        <v>62</v>
      </c>
      <c r="B307" t="s">
        <v>110</v>
      </c>
      <c r="C307" t="s">
        <v>61</v>
      </c>
      <c r="D307" t="s">
        <v>110</v>
      </c>
      <c r="E307" t="s">
        <v>61</v>
      </c>
      <c r="F307" t="s">
        <v>61</v>
      </c>
      <c r="G307" t="s">
        <v>61</v>
      </c>
      <c r="H307" t="s">
        <v>61</v>
      </c>
      <c r="I307" t="s">
        <v>183</v>
      </c>
      <c r="J307" s="22">
        <v>43704</v>
      </c>
      <c r="K307" s="28">
        <v>19</v>
      </c>
      <c r="L307">
        <v>19</v>
      </c>
      <c r="M307">
        <v>3</v>
      </c>
      <c r="N307">
        <v>3</v>
      </c>
      <c r="O307">
        <v>0</v>
      </c>
      <c r="P307">
        <v>0</v>
      </c>
      <c r="Q307">
        <v>1</v>
      </c>
      <c r="R307">
        <v>1</v>
      </c>
      <c r="S307" s="28">
        <v>1</v>
      </c>
      <c r="AR307">
        <v>66.5</v>
      </c>
      <c r="AS307">
        <v>66</v>
      </c>
      <c r="AT307">
        <v>65.666659999999993</v>
      </c>
      <c r="AU307">
        <v>64.833340000000007</v>
      </c>
      <c r="AV307">
        <v>64</v>
      </c>
      <c r="AW307">
        <v>63.5</v>
      </c>
      <c r="AX307">
        <v>63.166670000000003</v>
      </c>
      <c r="AY307">
        <v>63.333329999999997</v>
      </c>
      <c r="AZ307">
        <v>65.666659999999993</v>
      </c>
      <c r="BA307">
        <v>69.833340000000007</v>
      </c>
      <c r="BB307">
        <v>73.666659999999993</v>
      </c>
      <c r="BC307">
        <v>78</v>
      </c>
      <c r="BD307">
        <v>81.333340000000007</v>
      </c>
      <c r="BE307">
        <v>84.166659999999993</v>
      </c>
      <c r="BF307">
        <v>85.666659999999993</v>
      </c>
      <c r="BG307">
        <v>87.666659999999993</v>
      </c>
      <c r="BH307">
        <v>87.666659999999993</v>
      </c>
      <c r="BI307">
        <v>85.833340000000007</v>
      </c>
      <c r="BJ307">
        <v>82.666659999999993</v>
      </c>
      <c r="BK307">
        <v>77.333340000000007</v>
      </c>
      <c r="BL307">
        <v>72.5</v>
      </c>
      <c r="BM307">
        <v>69.833340000000007</v>
      </c>
      <c r="BN307">
        <v>68.166659999999993</v>
      </c>
      <c r="BO307">
        <v>66.666659999999993</v>
      </c>
      <c r="DL307">
        <v>19</v>
      </c>
      <c r="DM307">
        <v>19</v>
      </c>
    </row>
    <row r="308" spans="1:117" hidden="1" x14ac:dyDescent="0.25">
      <c r="A308" t="s">
        <v>62</v>
      </c>
      <c r="B308" t="s">
        <v>109</v>
      </c>
      <c r="C308" t="s">
        <v>61</v>
      </c>
      <c r="D308" t="s">
        <v>109</v>
      </c>
      <c r="E308" t="s">
        <v>61</v>
      </c>
      <c r="F308" t="s">
        <v>61</v>
      </c>
      <c r="G308" t="s">
        <v>61</v>
      </c>
      <c r="H308" t="s">
        <v>61</v>
      </c>
      <c r="I308" t="s">
        <v>183</v>
      </c>
      <c r="J308" s="22">
        <v>43704</v>
      </c>
      <c r="K308" s="28">
        <v>19</v>
      </c>
      <c r="L308">
        <v>19</v>
      </c>
      <c r="M308">
        <v>60</v>
      </c>
      <c r="N308">
        <v>60</v>
      </c>
      <c r="O308">
        <v>0</v>
      </c>
      <c r="P308">
        <v>0</v>
      </c>
      <c r="Q308">
        <v>0</v>
      </c>
      <c r="R308">
        <v>1</v>
      </c>
      <c r="S308" s="28">
        <v>1</v>
      </c>
      <c r="AR308">
        <v>66.5</v>
      </c>
      <c r="AS308">
        <v>66</v>
      </c>
      <c r="AT308">
        <v>66</v>
      </c>
      <c r="AU308">
        <v>65.5</v>
      </c>
      <c r="AV308">
        <v>64</v>
      </c>
      <c r="AW308">
        <v>63.5</v>
      </c>
      <c r="AX308">
        <v>63.5</v>
      </c>
      <c r="AY308">
        <v>63</v>
      </c>
      <c r="AZ308">
        <v>66</v>
      </c>
      <c r="BA308">
        <v>70.5</v>
      </c>
      <c r="BB308">
        <v>75</v>
      </c>
      <c r="BC308">
        <v>79</v>
      </c>
      <c r="BD308">
        <v>82</v>
      </c>
      <c r="BE308">
        <v>84.5</v>
      </c>
      <c r="BF308">
        <v>86</v>
      </c>
      <c r="BG308">
        <v>86</v>
      </c>
      <c r="BH308">
        <v>85</v>
      </c>
      <c r="BI308">
        <v>83.5</v>
      </c>
      <c r="BJ308">
        <v>80</v>
      </c>
      <c r="BK308">
        <v>75</v>
      </c>
      <c r="BL308">
        <v>71.5</v>
      </c>
      <c r="BM308">
        <v>69.5</v>
      </c>
      <c r="BN308">
        <v>68.5</v>
      </c>
      <c r="BO308">
        <v>67</v>
      </c>
      <c r="DL308">
        <v>19</v>
      </c>
      <c r="DM308">
        <v>19</v>
      </c>
    </row>
    <row r="309" spans="1:117" hidden="1" x14ac:dyDescent="0.25">
      <c r="A309" t="s">
        <v>62</v>
      </c>
      <c r="B309" t="s">
        <v>101</v>
      </c>
      <c r="C309" t="s">
        <v>61</v>
      </c>
      <c r="D309" t="s">
        <v>61</v>
      </c>
      <c r="E309" t="s">
        <v>61</v>
      </c>
      <c r="F309" t="s">
        <v>61</v>
      </c>
      <c r="G309" t="s">
        <v>61</v>
      </c>
      <c r="H309" t="s">
        <v>101</v>
      </c>
      <c r="I309" t="s">
        <v>183</v>
      </c>
      <c r="J309" s="22">
        <v>43704</v>
      </c>
      <c r="K309" s="28">
        <v>19</v>
      </c>
      <c r="L309">
        <v>19</v>
      </c>
      <c r="M309">
        <v>94</v>
      </c>
      <c r="N309">
        <v>94</v>
      </c>
      <c r="O309">
        <v>0</v>
      </c>
      <c r="P309">
        <v>0</v>
      </c>
      <c r="Q309">
        <v>0</v>
      </c>
      <c r="R309">
        <v>0</v>
      </c>
      <c r="S309" s="28">
        <v>0</v>
      </c>
      <c r="T309">
        <v>2192.0369999999998</v>
      </c>
      <c r="U309">
        <v>2233.502</v>
      </c>
      <c r="V309">
        <v>2229.6469999999999</v>
      </c>
      <c r="W309">
        <v>2239.1680000000001</v>
      </c>
      <c r="X309">
        <v>2291.1010000000001</v>
      </c>
      <c r="Y309">
        <v>2493.6379999999999</v>
      </c>
      <c r="Z309">
        <v>2974.163</v>
      </c>
      <c r="AA309">
        <v>3508.2930000000001</v>
      </c>
      <c r="AB309">
        <v>4424.0969999999998</v>
      </c>
      <c r="AC309">
        <v>5538.1530000000002</v>
      </c>
      <c r="AD309">
        <v>6176.93</v>
      </c>
      <c r="AE309">
        <v>6459.9690000000001</v>
      </c>
      <c r="AF309">
        <v>6656.3339999999998</v>
      </c>
      <c r="AG309">
        <v>6952.5540000000001</v>
      </c>
      <c r="AH309">
        <v>7152.1790000000001</v>
      </c>
      <c r="AI309">
        <v>7059.4930000000004</v>
      </c>
      <c r="AJ309">
        <v>6934.549</v>
      </c>
      <c r="AK309">
        <v>6518.299</v>
      </c>
      <c r="AL309">
        <v>4956.8760000000002</v>
      </c>
      <c r="AM309">
        <v>5183.2290000000003</v>
      </c>
      <c r="AN309">
        <v>5047.3819999999996</v>
      </c>
      <c r="AO309">
        <v>3723.6039999999998</v>
      </c>
      <c r="AP309">
        <v>2629.3939999999998</v>
      </c>
      <c r="AQ309">
        <v>2284.279</v>
      </c>
      <c r="AR309">
        <v>64.617019999999997</v>
      </c>
      <c r="AS309">
        <v>63.989359999999998</v>
      </c>
      <c r="AT309">
        <v>63.468089999999997</v>
      </c>
      <c r="AU309">
        <v>62.781910000000003</v>
      </c>
      <c r="AV309">
        <v>62.021279999999997</v>
      </c>
      <c r="AW309">
        <v>61.601059999999997</v>
      </c>
      <c r="AX309">
        <v>61.127659999999999</v>
      </c>
      <c r="AY309">
        <v>61.398940000000003</v>
      </c>
      <c r="AZ309">
        <v>63.81915</v>
      </c>
      <c r="BA309">
        <v>67.877660000000006</v>
      </c>
      <c r="BB309">
        <v>72.292559999999995</v>
      </c>
      <c r="BC309">
        <v>76.925529999999995</v>
      </c>
      <c r="BD309">
        <v>80.877660000000006</v>
      </c>
      <c r="BE309">
        <v>84.026600000000002</v>
      </c>
      <c r="BF309">
        <v>85.670209999999997</v>
      </c>
      <c r="BG309">
        <v>86.627660000000006</v>
      </c>
      <c r="BH309">
        <v>85.898929999999993</v>
      </c>
      <c r="BI309">
        <v>84.228719999999996</v>
      </c>
      <c r="BJ309">
        <v>81.25</v>
      </c>
      <c r="BK309">
        <v>76.255319999999998</v>
      </c>
      <c r="BL309">
        <v>71.276600000000002</v>
      </c>
      <c r="BM309">
        <v>68.234039999999993</v>
      </c>
      <c r="BN309">
        <v>66.462770000000006</v>
      </c>
      <c r="BO309">
        <v>65.122339999999994</v>
      </c>
      <c r="BP309">
        <v>36.972619999999999</v>
      </c>
      <c r="BQ309">
        <v>30.25901</v>
      </c>
      <c r="BR309">
        <v>18.194199999999999</v>
      </c>
      <c r="BS309">
        <v>27.156120000000001</v>
      </c>
      <c r="BT309">
        <v>4.7510339999999998</v>
      </c>
      <c r="BU309">
        <v>50.648499999999999</v>
      </c>
      <c r="BV309">
        <v>-23.05</v>
      </c>
      <c r="BW309">
        <v>2.208297</v>
      </c>
      <c r="BX309">
        <v>-28.816240000000001</v>
      </c>
      <c r="BY309">
        <v>-14.009460000000001</v>
      </c>
      <c r="BZ309">
        <v>-11.12251</v>
      </c>
      <c r="CA309">
        <v>-11.40466</v>
      </c>
      <c r="CB309">
        <v>12.17113</v>
      </c>
      <c r="CC309">
        <v>-48.799019999999999</v>
      </c>
      <c r="CD309">
        <v>-87.486369999999994</v>
      </c>
      <c r="CE309">
        <v>-59.541609999999999</v>
      </c>
      <c r="CF309">
        <v>-126.72410000000001</v>
      </c>
      <c r="CG309">
        <v>18.888059999999999</v>
      </c>
      <c r="CH309">
        <v>1103.04</v>
      </c>
      <c r="CI309">
        <v>162.28299999999999</v>
      </c>
      <c r="CJ309">
        <v>3.8129840000000002</v>
      </c>
      <c r="CK309">
        <v>57.665309999999998</v>
      </c>
      <c r="CL309">
        <v>41.217080000000003</v>
      </c>
      <c r="CM309">
        <v>32.727539999999998</v>
      </c>
      <c r="CN309">
        <v>472.71660000000003</v>
      </c>
      <c r="CO309">
        <v>328.46019999999999</v>
      </c>
      <c r="CP309">
        <v>384.27359999999999</v>
      </c>
      <c r="CQ309">
        <v>605.62660000000005</v>
      </c>
      <c r="CR309">
        <v>718.11300000000006</v>
      </c>
      <c r="CS309">
        <v>604.99099999999999</v>
      </c>
      <c r="CT309">
        <v>623.63530000000003</v>
      </c>
      <c r="CU309">
        <v>495.0077</v>
      </c>
      <c r="CV309">
        <v>746.41030000000001</v>
      </c>
      <c r="CW309">
        <v>1199.5920000000001</v>
      </c>
      <c r="CX309">
        <v>1042.729</v>
      </c>
      <c r="CY309">
        <v>881.27729999999997</v>
      </c>
      <c r="CZ309">
        <v>1173.739</v>
      </c>
      <c r="DA309">
        <v>912.22829999999999</v>
      </c>
      <c r="DB309">
        <v>1309.51</v>
      </c>
      <c r="DC309">
        <v>1767.421</v>
      </c>
      <c r="DD309">
        <v>1693.846</v>
      </c>
      <c r="DE309">
        <v>1445.741</v>
      </c>
      <c r="DF309">
        <v>2151.6680000000001</v>
      </c>
      <c r="DG309">
        <v>2066.5100000000002</v>
      </c>
      <c r="DH309">
        <v>2329.6419999999998</v>
      </c>
      <c r="DI309">
        <v>1329.1980000000001</v>
      </c>
      <c r="DJ309">
        <v>817.73140000000001</v>
      </c>
      <c r="DK309">
        <v>602.64110000000005</v>
      </c>
      <c r="DL309">
        <v>19</v>
      </c>
      <c r="DM309">
        <v>19</v>
      </c>
    </row>
    <row r="310" spans="1:117" hidden="1" x14ac:dyDescent="0.25">
      <c r="A310" t="s">
        <v>62</v>
      </c>
      <c r="B310" t="s">
        <v>30</v>
      </c>
      <c r="C310" t="s">
        <v>61</v>
      </c>
      <c r="D310" t="s">
        <v>61</v>
      </c>
      <c r="E310" t="s">
        <v>30</v>
      </c>
      <c r="F310" t="s">
        <v>61</v>
      </c>
      <c r="G310" t="s">
        <v>61</v>
      </c>
      <c r="H310" t="s">
        <v>61</v>
      </c>
      <c r="I310" t="s">
        <v>183</v>
      </c>
      <c r="J310" s="22">
        <v>43704</v>
      </c>
      <c r="K310" s="28">
        <v>19</v>
      </c>
      <c r="L310">
        <v>19</v>
      </c>
      <c r="M310">
        <v>1</v>
      </c>
      <c r="N310">
        <v>1</v>
      </c>
      <c r="O310">
        <v>0</v>
      </c>
      <c r="P310">
        <v>1</v>
      </c>
      <c r="Q310">
        <v>1</v>
      </c>
      <c r="R310">
        <v>1</v>
      </c>
      <c r="S310" s="28">
        <v>1</v>
      </c>
      <c r="AR310">
        <v>66.5</v>
      </c>
      <c r="AS310">
        <v>66</v>
      </c>
      <c r="AT310">
        <v>65.5</v>
      </c>
      <c r="AU310">
        <v>64.5</v>
      </c>
      <c r="AV310">
        <v>64</v>
      </c>
      <c r="AW310">
        <v>63.5</v>
      </c>
      <c r="AX310">
        <v>63</v>
      </c>
      <c r="AY310">
        <v>63.5</v>
      </c>
      <c r="AZ310">
        <v>65.5</v>
      </c>
      <c r="BA310">
        <v>69.5</v>
      </c>
      <c r="BB310">
        <v>73</v>
      </c>
      <c r="BC310">
        <v>77.5</v>
      </c>
      <c r="BD310">
        <v>81</v>
      </c>
      <c r="BE310">
        <v>84</v>
      </c>
      <c r="BF310">
        <v>85.5</v>
      </c>
      <c r="BG310">
        <v>88.5</v>
      </c>
      <c r="BH310">
        <v>89</v>
      </c>
      <c r="BI310">
        <v>87</v>
      </c>
      <c r="BJ310">
        <v>84</v>
      </c>
      <c r="BK310">
        <v>78.5</v>
      </c>
      <c r="BL310">
        <v>73</v>
      </c>
      <c r="BM310">
        <v>70</v>
      </c>
      <c r="BN310">
        <v>68</v>
      </c>
      <c r="BO310">
        <v>66.5</v>
      </c>
      <c r="DL310">
        <v>19</v>
      </c>
      <c r="DM310">
        <v>19</v>
      </c>
    </row>
    <row r="311" spans="1:117" hidden="1" x14ac:dyDescent="0.25">
      <c r="A311" t="s">
        <v>62</v>
      </c>
      <c r="B311" t="s">
        <v>31</v>
      </c>
      <c r="C311" t="s">
        <v>61</v>
      </c>
      <c r="D311" t="s">
        <v>61</v>
      </c>
      <c r="E311" t="s">
        <v>31</v>
      </c>
      <c r="F311" t="s">
        <v>61</v>
      </c>
      <c r="G311" t="s">
        <v>61</v>
      </c>
      <c r="H311" t="s">
        <v>61</v>
      </c>
      <c r="I311" t="s">
        <v>183</v>
      </c>
      <c r="J311" s="22">
        <v>43704</v>
      </c>
      <c r="K311" s="28">
        <v>19</v>
      </c>
      <c r="L311">
        <v>19</v>
      </c>
      <c r="M311">
        <v>3</v>
      </c>
      <c r="N311">
        <v>3</v>
      </c>
      <c r="O311">
        <v>0</v>
      </c>
      <c r="P311">
        <v>0</v>
      </c>
      <c r="Q311">
        <v>1</v>
      </c>
      <c r="R311">
        <v>0</v>
      </c>
      <c r="S311" s="28">
        <v>1</v>
      </c>
      <c r="AR311">
        <v>62.833329999999997</v>
      </c>
      <c r="AS311">
        <v>62.333329999999997</v>
      </c>
      <c r="AT311">
        <v>62.333329999999997</v>
      </c>
      <c r="AU311">
        <v>61.833329999999997</v>
      </c>
      <c r="AV311">
        <v>61</v>
      </c>
      <c r="AW311">
        <v>60.5</v>
      </c>
      <c r="AX311">
        <v>60.333329999999997</v>
      </c>
      <c r="AY311">
        <v>60</v>
      </c>
      <c r="AZ311">
        <v>62.5</v>
      </c>
      <c r="BA311">
        <v>66.5</v>
      </c>
      <c r="BB311">
        <v>70</v>
      </c>
      <c r="BC311">
        <v>72.833340000000007</v>
      </c>
      <c r="BD311">
        <v>74.666659999999993</v>
      </c>
      <c r="BE311">
        <v>76.833340000000007</v>
      </c>
      <c r="BF311">
        <v>78.166659999999993</v>
      </c>
      <c r="BG311">
        <v>78</v>
      </c>
      <c r="BH311">
        <v>77.166659999999993</v>
      </c>
      <c r="BI311">
        <v>75.5</v>
      </c>
      <c r="BJ311">
        <v>72.833340000000007</v>
      </c>
      <c r="BK311">
        <v>69</v>
      </c>
      <c r="BL311">
        <v>66.333340000000007</v>
      </c>
      <c r="BM311">
        <v>65</v>
      </c>
      <c r="BN311">
        <v>64.333340000000007</v>
      </c>
      <c r="BO311">
        <v>63.333329999999997</v>
      </c>
      <c r="CP311" s="24"/>
      <c r="CQ311" s="24"/>
      <c r="CR311" s="24"/>
      <c r="CT311" s="24"/>
      <c r="DL311">
        <v>19</v>
      </c>
      <c r="DM311">
        <v>19</v>
      </c>
    </row>
    <row r="312" spans="1:117" hidden="1" x14ac:dyDescent="0.25">
      <c r="A312" t="s">
        <v>62</v>
      </c>
      <c r="B312" t="s">
        <v>209</v>
      </c>
      <c r="C312" t="s">
        <v>61</v>
      </c>
      <c r="D312" t="s">
        <v>61</v>
      </c>
      <c r="E312" t="s">
        <v>61</v>
      </c>
      <c r="F312" t="s">
        <v>61</v>
      </c>
      <c r="G312" t="s">
        <v>61</v>
      </c>
      <c r="H312" t="s">
        <v>209</v>
      </c>
      <c r="I312" t="s">
        <v>183</v>
      </c>
      <c r="J312" s="22">
        <v>43704</v>
      </c>
      <c r="K312" s="28">
        <v>19</v>
      </c>
      <c r="L312">
        <v>19</v>
      </c>
      <c r="M312">
        <v>1</v>
      </c>
      <c r="N312">
        <v>1</v>
      </c>
      <c r="O312">
        <v>0</v>
      </c>
      <c r="P312">
        <v>1</v>
      </c>
      <c r="Q312">
        <v>1</v>
      </c>
      <c r="R312">
        <v>1</v>
      </c>
      <c r="S312" s="28">
        <v>1</v>
      </c>
      <c r="AR312">
        <v>59.5</v>
      </c>
      <c r="AS312">
        <v>59</v>
      </c>
      <c r="AT312">
        <v>58.5</v>
      </c>
      <c r="AU312">
        <v>58</v>
      </c>
      <c r="AV312">
        <v>58</v>
      </c>
      <c r="AW312">
        <v>58</v>
      </c>
      <c r="AX312">
        <v>57</v>
      </c>
      <c r="AY312">
        <v>58</v>
      </c>
      <c r="AZ312">
        <v>58.5</v>
      </c>
      <c r="BA312">
        <v>62</v>
      </c>
      <c r="BB312">
        <v>67.5</v>
      </c>
      <c r="BC312">
        <v>73.5</v>
      </c>
      <c r="BD312">
        <v>79.5</v>
      </c>
      <c r="BE312">
        <v>84.5</v>
      </c>
      <c r="BF312">
        <v>86.5</v>
      </c>
      <c r="BG312">
        <v>85.5</v>
      </c>
      <c r="BH312">
        <v>81.5</v>
      </c>
      <c r="BI312">
        <v>78.5</v>
      </c>
      <c r="BJ312">
        <v>76.5</v>
      </c>
      <c r="BK312">
        <v>72.5</v>
      </c>
      <c r="BL312">
        <v>67</v>
      </c>
      <c r="BM312">
        <v>63</v>
      </c>
      <c r="BN312">
        <v>60.5</v>
      </c>
      <c r="BO312">
        <v>60</v>
      </c>
      <c r="CP312" s="24"/>
      <c r="CQ312" s="24"/>
      <c r="CR312" s="24"/>
      <c r="CT312" s="24"/>
      <c r="DL312">
        <v>19</v>
      </c>
      <c r="DM312">
        <v>19</v>
      </c>
    </row>
    <row r="313" spans="1:117" hidden="1" x14ac:dyDescent="0.25">
      <c r="A313" t="s">
        <v>62</v>
      </c>
      <c r="B313" t="s">
        <v>186</v>
      </c>
      <c r="C313" t="s">
        <v>61</v>
      </c>
      <c r="D313" t="s">
        <v>61</v>
      </c>
      <c r="E313" t="s">
        <v>186</v>
      </c>
      <c r="F313" t="s">
        <v>61</v>
      </c>
      <c r="G313" t="s">
        <v>61</v>
      </c>
      <c r="H313" t="s">
        <v>61</v>
      </c>
      <c r="I313" t="s">
        <v>183</v>
      </c>
      <c r="J313" s="22">
        <v>43704</v>
      </c>
      <c r="K313" s="28">
        <v>19</v>
      </c>
      <c r="L313">
        <v>19</v>
      </c>
      <c r="M313">
        <v>10</v>
      </c>
      <c r="N313">
        <v>10</v>
      </c>
      <c r="O313">
        <v>0</v>
      </c>
      <c r="P313">
        <v>0</v>
      </c>
      <c r="Q313">
        <v>1</v>
      </c>
      <c r="R313">
        <v>0</v>
      </c>
      <c r="S313" s="28">
        <v>1</v>
      </c>
      <c r="AR313">
        <v>65.8</v>
      </c>
      <c r="AS313">
        <v>65.3</v>
      </c>
      <c r="AT313">
        <v>65</v>
      </c>
      <c r="AU313">
        <v>64.25</v>
      </c>
      <c r="AV313">
        <v>63.4</v>
      </c>
      <c r="AW313">
        <v>62.95</v>
      </c>
      <c r="AX313">
        <v>62.6</v>
      </c>
      <c r="AY313">
        <v>62.75</v>
      </c>
      <c r="AZ313">
        <v>65</v>
      </c>
      <c r="BA313">
        <v>69.150000000000006</v>
      </c>
      <c r="BB313">
        <v>73.25</v>
      </c>
      <c r="BC313">
        <v>77.7</v>
      </c>
      <c r="BD313">
        <v>81.25</v>
      </c>
      <c r="BE313">
        <v>84.25</v>
      </c>
      <c r="BF313">
        <v>85.8</v>
      </c>
      <c r="BG313">
        <v>87.2</v>
      </c>
      <c r="BH313">
        <v>86.65</v>
      </c>
      <c r="BI313">
        <v>84.75</v>
      </c>
      <c r="BJ313">
        <v>81.650000000000006</v>
      </c>
      <c r="BK313">
        <v>76.5</v>
      </c>
      <c r="BL313">
        <v>71.8</v>
      </c>
      <c r="BM313">
        <v>69.099999999999994</v>
      </c>
      <c r="BN313">
        <v>67.45</v>
      </c>
      <c r="BO313">
        <v>66.05</v>
      </c>
      <c r="CP313" s="24"/>
      <c r="CQ313" s="24"/>
      <c r="CR313" s="24"/>
      <c r="CT313" s="24"/>
      <c r="DL313">
        <v>19</v>
      </c>
      <c r="DM313">
        <v>19</v>
      </c>
    </row>
    <row r="314" spans="1:117" hidden="1" x14ac:dyDescent="0.25">
      <c r="A314" t="s">
        <v>62</v>
      </c>
      <c r="B314" t="s">
        <v>42</v>
      </c>
      <c r="C314" t="s">
        <v>61</v>
      </c>
      <c r="D314" t="s">
        <v>42</v>
      </c>
      <c r="E314" t="s">
        <v>61</v>
      </c>
      <c r="F314" t="s">
        <v>61</v>
      </c>
      <c r="G314" t="s">
        <v>61</v>
      </c>
      <c r="H314" t="s">
        <v>61</v>
      </c>
      <c r="I314" t="s">
        <v>183</v>
      </c>
      <c r="J314" s="22">
        <v>43704</v>
      </c>
      <c r="K314" s="28">
        <v>19</v>
      </c>
      <c r="L314">
        <v>19</v>
      </c>
      <c r="M314">
        <v>120</v>
      </c>
      <c r="N314">
        <v>120</v>
      </c>
      <c r="O314">
        <v>0</v>
      </c>
      <c r="P314">
        <v>0</v>
      </c>
      <c r="Q314">
        <v>0</v>
      </c>
      <c r="R314">
        <v>1</v>
      </c>
      <c r="S314" s="28">
        <v>1</v>
      </c>
      <c r="AR314">
        <v>64.183329999999998</v>
      </c>
      <c r="AS314">
        <v>63.483330000000002</v>
      </c>
      <c r="AT314">
        <v>62.8125</v>
      </c>
      <c r="AU314">
        <v>62.058329999999998</v>
      </c>
      <c r="AV314">
        <v>61.483330000000002</v>
      </c>
      <c r="AW314">
        <v>61.083329999999997</v>
      </c>
      <c r="AX314">
        <v>60.479170000000003</v>
      </c>
      <c r="AY314">
        <v>60.9375</v>
      </c>
      <c r="AZ314">
        <v>63.262500000000003</v>
      </c>
      <c r="BA314">
        <v>67.224999999999994</v>
      </c>
      <c r="BB314">
        <v>71.650000000000006</v>
      </c>
      <c r="BC314">
        <v>76.504170000000002</v>
      </c>
      <c r="BD314">
        <v>80.708340000000007</v>
      </c>
      <c r="BE314">
        <v>84.0625</v>
      </c>
      <c r="BF314">
        <v>85.695830000000001</v>
      </c>
      <c r="BG314">
        <v>87.004170000000002</v>
      </c>
      <c r="BH314">
        <v>86.45</v>
      </c>
      <c r="BI314">
        <v>84.712500000000006</v>
      </c>
      <c r="BJ314">
        <v>81.8</v>
      </c>
      <c r="BK314">
        <v>76.779169999999993</v>
      </c>
      <c r="BL314">
        <v>71.395840000000007</v>
      </c>
      <c r="BM314">
        <v>68.054169999999999</v>
      </c>
      <c r="BN314">
        <v>66.045829999999995</v>
      </c>
      <c r="BO314">
        <v>64.695830000000001</v>
      </c>
      <c r="DL314">
        <v>19</v>
      </c>
      <c r="DM314">
        <v>19</v>
      </c>
    </row>
    <row r="315" spans="1:117" hidden="1" x14ac:dyDescent="0.25">
      <c r="A315" t="s">
        <v>62</v>
      </c>
      <c r="B315" t="s">
        <v>203</v>
      </c>
      <c r="C315" t="s">
        <v>61</v>
      </c>
      <c r="D315" t="s">
        <v>61</v>
      </c>
      <c r="E315" t="s">
        <v>61</v>
      </c>
      <c r="F315" t="s">
        <v>98</v>
      </c>
      <c r="G315" t="s">
        <v>61</v>
      </c>
      <c r="H315" t="s">
        <v>61</v>
      </c>
      <c r="I315" t="s">
        <v>183</v>
      </c>
      <c r="J315" s="22">
        <v>43704</v>
      </c>
      <c r="K315" s="28">
        <v>19</v>
      </c>
      <c r="L315">
        <v>19</v>
      </c>
      <c r="M315">
        <v>35</v>
      </c>
      <c r="N315">
        <v>35</v>
      </c>
      <c r="O315">
        <v>0</v>
      </c>
      <c r="P315">
        <v>0</v>
      </c>
      <c r="Q315">
        <v>0</v>
      </c>
      <c r="R315">
        <v>1</v>
      </c>
      <c r="S315" s="28">
        <v>1</v>
      </c>
      <c r="AR315">
        <v>64.628569999999996</v>
      </c>
      <c r="AS315">
        <v>63.957140000000003</v>
      </c>
      <c r="AT315">
        <v>63.228569999999998</v>
      </c>
      <c r="AU315">
        <v>62.457140000000003</v>
      </c>
      <c r="AV315">
        <v>61.871429999999997</v>
      </c>
      <c r="AW315">
        <v>61.414290000000001</v>
      </c>
      <c r="AX315">
        <v>60.842860000000002</v>
      </c>
      <c r="AY315">
        <v>61.31429</v>
      </c>
      <c r="AZ315">
        <v>63.785710000000002</v>
      </c>
      <c r="BA315">
        <v>67.742859999999993</v>
      </c>
      <c r="BB315">
        <v>71.928569999999993</v>
      </c>
      <c r="BC315">
        <v>76.542850000000001</v>
      </c>
      <c r="BD315">
        <v>80.542850000000001</v>
      </c>
      <c r="BE315">
        <v>83.614289999999997</v>
      </c>
      <c r="BF315">
        <v>85.3</v>
      </c>
      <c r="BG315">
        <v>86.857140000000001</v>
      </c>
      <c r="BH315">
        <v>86.68571</v>
      </c>
      <c r="BI315">
        <v>85.2</v>
      </c>
      <c r="BJ315">
        <v>82.328580000000002</v>
      </c>
      <c r="BK315">
        <v>77.2</v>
      </c>
      <c r="BL315">
        <v>71.728570000000005</v>
      </c>
      <c r="BM315">
        <v>68.442859999999996</v>
      </c>
      <c r="BN315">
        <v>66.514279999999999</v>
      </c>
      <c r="BO315">
        <v>65.142859999999999</v>
      </c>
      <c r="DL315">
        <v>19</v>
      </c>
      <c r="DM315">
        <v>19</v>
      </c>
    </row>
    <row r="316" spans="1:117" hidden="1" x14ac:dyDescent="0.25">
      <c r="A316" t="s">
        <v>62</v>
      </c>
      <c r="B316" t="s">
        <v>61</v>
      </c>
      <c r="C316" t="s">
        <v>61</v>
      </c>
      <c r="D316" t="s">
        <v>61</v>
      </c>
      <c r="E316" t="s">
        <v>61</v>
      </c>
      <c r="F316" t="s">
        <v>61</v>
      </c>
      <c r="G316" t="s">
        <v>61</v>
      </c>
      <c r="H316" t="s">
        <v>61</v>
      </c>
      <c r="I316" t="s">
        <v>183</v>
      </c>
      <c r="J316" s="22">
        <v>43704</v>
      </c>
      <c r="K316" s="28">
        <v>19</v>
      </c>
      <c r="L316">
        <v>19</v>
      </c>
      <c r="M316">
        <v>194</v>
      </c>
      <c r="N316">
        <v>194</v>
      </c>
      <c r="O316">
        <v>0</v>
      </c>
      <c r="P316">
        <v>0</v>
      </c>
      <c r="Q316">
        <v>0</v>
      </c>
      <c r="R316">
        <v>0</v>
      </c>
      <c r="S316" s="28">
        <v>0</v>
      </c>
      <c r="T316">
        <v>20426.75</v>
      </c>
      <c r="U316">
        <v>20098.41</v>
      </c>
      <c r="V316">
        <v>19583.759999999998</v>
      </c>
      <c r="W316">
        <v>19725.39</v>
      </c>
      <c r="X316">
        <v>20038.150000000001</v>
      </c>
      <c r="Y316">
        <v>21942.19</v>
      </c>
      <c r="Z316">
        <v>26928.68</v>
      </c>
      <c r="AA316">
        <v>28119.08</v>
      </c>
      <c r="AB316">
        <v>32797.800000000003</v>
      </c>
      <c r="AC316">
        <v>37404.11</v>
      </c>
      <c r="AD316">
        <v>40891.370000000003</v>
      </c>
      <c r="AE316">
        <v>42322.11</v>
      </c>
      <c r="AF316">
        <v>43267.46</v>
      </c>
      <c r="AG316">
        <v>44260.31</v>
      </c>
      <c r="AH316">
        <v>44219.06</v>
      </c>
      <c r="AI316">
        <v>44203.26</v>
      </c>
      <c r="AJ316">
        <v>43419.77</v>
      </c>
      <c r="AK316">
        <v>41687.57</v>
      </c>
      <c r="AL316">
        <v>34360.160000000003</v>
      </c>
      <c r="AM316">
        <v>34966.120000000003</v>
      </c>
      <c r="AN316">
        <v>32363.15</v>
      </c>
      <c r="AO316">
        <v>28556.959999999999</v>
      </c>
      <c r="AP316">
        <v>24961.89</v>
      </c>
      <c r="AQ316">
        <v>22180.14</v>
      </c>
      <c r="AR316">
        <v>65.010310000000004</v>
      </c>
      <c r="AS316">
        <v>64.386600000000001</v>
      </c>
      <c r="AT316">
        <v>63.940719999999999</v>
      </c>
      <c r="AU316">
        <v>63.252580000000002</v>
      </c>
      <c r="AV316">
        <v>62.396909999999998</v>
      </c>
      <c r="AW316">
        <v>61.958759999999998</v>
      </c>
      <c r="AX316">
        <v>61.551549999999999</v>
      </c>
      <c r="AY316">
        <v>61.708759999999998</v>
      </c>
      <c r="AZ316">
        <v>64.221649999999997</v>
      </c>
      <c r="BA316">
        <v>68.350520000000003</v>
      </c>
      <c r="BB316">
        <v>72.72681</v>
      </c>
      <c r="BC316">
        <v>77.268039999999999</v>
      </c>
      <c r="BD316">
        <v>81.025769999999994</v>
      </c>
      <c r="BE316">
        <v>84.079899999999995</v>
      </c>
      <c r="BF316">
        <v>85.659790000000001</v>
      </c>
      <c r="BG316">
        <v>86.652060000000006</v>
      </c>
      <c r="BH316">
        <v>86.02319</v>
      </c>
      <c r="BI316">
        <v>84.342780000000005</v>
      </c>
      <c r="BJ316">
        <v>81.25</v>
      </c>
      <c r="BK316">
        <v>76.224230000000006</v>
      </c>
      <c r="BL316">
        <v>71.448459999999997</v>
      </c>
      <c r="BM316">
        <v>68.567009999999996</v>
      </c>
      <c r="BN316">
        <v>66.886600000000001</v>
      </c>
      <c r="BO316">
        <v>65.487110000000001</v>
      </c>
      <c r="BP316">
        <v>-97.35866</v>
      </c>
      <c r="BQ316">
        <v>-62.936540000000001</v>
      </c>
      <c r="BR316">
        <v>96.032309999999995</v>
      </c>
      <c r="BS316">
        <v>154.60589999999999</v>
      </c>
      <c r="BT316">
        <v>137.57069999999999</v>
      </c>
      <c r="BU316">
        <v>405.18119999999999</v>
      </c>
      <c r="BV316">
        <v>183.21039999999999</v>
      </c>
      <c r="BW316">
        <v>-16.150359999999999</v>
      </c>
      <c r="BX316">
        <v>-348.89229999999998</v>
      </c>
      <c r="BY316">
        <v>-311.90100000000001</v>
      </c>
      <c r="BZ316">
        <v>294.37240000000003</v>
      </c>
      <c r="CA316">
        <v>274.66289999999998</v>
      </c>
      <c r="CB316">
        <v>300.60610000000003</v>
      </c>
      <c r="CC316">
        <v>-142.64760000000001</v>
      </c>
      <c r="CD316">
        <v>-235.61330000000001</v>
      </c>
      <c r="CE316">
        <v>-691.37400000000002</v>
      </c>
      <c r="CF316">
        <v>-827.8519</v>
      </c>
      <c r="CG316">
        <v>-488.44060000000002</v>
      </c>
      <c r="CH316">
        <v>5347.3140000000003</v>
      </c>
      <c r="CI316">
        <v>999.31129999999996</v>
      </c>
      <c r="CJ316">
        <v>542.59199999999998</v>
      </c>
      <c r="CK316">
        <v>626.91520000000003</v>
      </c>
      <c r="CL316">
        <v>-82.099369999999993</v>
      </c>
      <c r="CM316">
        <v>-190.00550000000001</v>
      </c>
      <c r="CN316">
        <v>7394.7510000000002</v>
      </c>
      <c r="CO316">
        <v>14537.42</v>
      </c>
      <c r="CP316">
        <v>21808.18</v>
      </c>
      <c r="CQ316">
        <v>60563.22</v>
      </c>
      <c r="CR316">
        <v>39654.730000000003</v>
      </c>
      <c r="CS316">
        <v>7639.2740000000003</v>
      </c>
      <c r="CT316">
        <v>6093.0320000000002</v>
      </c>
      <c r="CU316">
        <v>5032.8230000000003</v>
      </c>
      <c r="CV316">
        <v>18361.84</v>
      </c>
      <c r="CW316">
        <v>30134.66</v>
      </c>
      <c r="CX316">
        <v>15574.67</v>
      </c>
      <c r="CY316">
        <v>14852.36</v>
      </c>
      <c r="CZ316">
        <v>18998.89</v>
      </c>
      <c r="DA316">
        <v>13822.12</v>
      </c>
      <c r="DB316">
        <v>20621.3</v>
      </c>
      <c r="DC316">
        <v>26248.06</v>
      </c>
      <c r="DD316">
        <v>67885.84</v>
      </c>
      <c r="DE316">
        <v>75255.320000000007</v>
      </c>
      <c r="DF316">
        <v>40923.339999999997</v>
      </c>
      <c r="DG316">
        <v>28885.99</v>
      </c>
      <c r="DH316">
        <v>59686.89</v>
      </c>
      <c r="DI316">
        <v>25539.99</v>
      </c>
      <c r="DJ316">
        <v>29856.61</v>
      </c>
      <c r="DK316">
        <v>16943.32</v>
      </c>
      <c r="DL316">
        <v>19</v>
      </c>
      <c r="DM316">
        <v>19</v>
      </c>
    </row>
    <row r="317" spans="1:117" hidden="1" x14ac:dyDescent="0.25">
      <c r="A317" t="s">
        <v>62</v>
      </c>
      <c r="B317" t="s">
        <v>35</v>
      </c>
      <c r="C317" t="s">
        <v>61</v>
      </c>
      <c r="D317" t="s">
        <v>61</v>
      </c>
      <c r="E317" t="s">
        <v>35</v>
      </c>
      <c r="F317" t="s">
        <v>61</v>
      </c>
      <c r="G317" t="s">
        <v>61</v>
      </c>
      <c r="H317" t="s">
        <v>61</v>
      </c>
      <c r="I317" t="s">
        <v>183</v>
      </c>
      <c r="J317" s="22">
        <v>43704</v>
      </c>
      <c r="K317" s="28">
        <v>19</v>
      </c>
      <c r="L317">
        <v>19</v>
      </c>
      <c r="M317">
        <v>2</v>
      </c>
      <c r="N317">
        <v>2</v>
      </c>
      <c r="O317">
        <v>0</v>
      </c>
      <c r="P317">
        <v>0</v>
      </c>
      <c r="Q317">
        <v>1</v>
      </c>
      <c r="R317">
        <v>0</v>
      </c>
      <c r="S317" s="28">
        <v>1</v>
      </c>
      <c r="AR317">
        <v>66.5</v>
      </c>
      <c r="AS317">
        <v>66</v>
      </c>
      <c r="AT317">
        <v>65.75</v>
      </c>
      <c r="AU317">
        <v>65</v>
      </c>
      <c r="AV317">
        <v>64</v>
      </c>
      <c r="AW317">
        <v>63.5</v>
      </c>
      <c r="AX317">
        <v>63.25</v>
      </c>
      <c r="AY317">
        <v>63.25</v>
      </c>
      <c r="AZ317">
        <v>65.75</v>
      </c>
      <c r="BA317">
        <v>70</v>
      </c>
      <c r="BB317">
        <v>74</v>
      </c>
      <c r="BC317">
        <v>78.25</v>
      </c>
      <c r="BD317">
        <v>81.5</v>
      </c>
      <c r="BE317">
        <v>84.25</v>
      </c>
      <c r="BF317">
        <v>85.75</v>
      </c>
      <c r="BG317">
        <v>87.25</v>
      </c>
      <c r="BH317">
        <v>87</v>
      </c>
      <c r="BI317">
        <v>85.25</v>
      </c>
      <c r="BJ317">
        <v>82</v>
      </c>
      <c r="BK317">
        <v>76.75</v>
      </c>
      <c r="BL317">
        <v>72.25</v>
      </c>
      <c r="BM317">
        <v>69.75</v>
      </c>
      <c r="BN317">
        <v>68.25</v>
      </c>
      <c r="BO317">
        <v>66.75</v>
      </c>
      <c r="DL317">
        <v>19</v>
      </c>
      <c r="DM317">
        <v>19</v>
      </c>
    </row>
    <row r="318" spans="1:117" hidden="1" x14ac:dyDescent="0.25">
      <c r="A318" t="s">
        <v>62</v>
      </c>
      <c r="B318" t="s">
        <v>33</v>
      </c>
      <c r="C318" t="s">
        <v>61</v>
      </c>
      <c r="D318" t="s">
        <v>61</v>
      </c>
      <c r="E318" t="s">
        <v>33</v>
      </c>
      <c r="F318" t="s">
        <v>61</v>
      </c>
      <c r="G318" t="s">
        <v>61</v>
      </c>
      <c r="H318" t="s">
        <v>61</v>
      </c>
      <c r="I318" t="s">
        <v>183</v>
      </c>
      <c r="J318" s="22">
        <v>43704</v>
      </c>
      <c r="K318" s="28">
        <v>19</v>
      </c>
      <c r="L318">
        <v>19</v>
      </c>
      <c r="M318">
        <v>110</v>
      </c>
      <c r="N318">
        <v>110</v>
      </c>
      <c r="O318">
        <v>0</v>
      </c>
      <c r="P318">
        <v>0</v>
      </c>
      <c r="Q318">
        <v>0</v>
      </c>
      <c r="R318">
        <v>0</v>
      </c>
      <c r="S318" s="28">
        <v>0</v>
      </c>
      <c r="T318">
        <v>8121.6139999999996</v>
      </c>
      <c r="U318">
        <v>7920.7209999999995</v>
      </c>
      <c r="V318">
        <v>7777.0770000000002</v>
      </c>
      <c r="W318">
        <v>7849.4380000000001</v>
      </c>
      <c r="X318">
        <v>8145.402</v>
      </c>
      <c r="Y318">
        <v>8536.0779999999995</v>
      </c>
      <c r="Z318">
        <v>9769.1610000000001</v>
      </c>
      <c r="AA318">
        <v>9809.5040000000008</v>
      </c>
      <c r="AB318">
        <v>11607.93</v>
      </c>
      <c r="AC318">
        <v>11707.07</v>
      </c>
      <c r="AD318">
        <v>12546.76</v>
      </c>
      <c r="AE318">
        <v>13361.79</v>
      </c>
      <c r="AF318">
        <v>14140.99</v>
      </c>
      <c r="AG318">
        <v>14758.74</v>
      </c>
      <c r="AH318">
        <v>15155.59</v>
      </c>
      <c r="AI318">
        <v>15500.46</v>
      </c>
      <c r="AJ318">
        <v>16316.71</v>
      </c>
      <c r="AK318">
        <v>16528.86</v>
      </c>
      <c r="AL318">
        <v>14257.1</v>
      </c>
      <c r="AM318">
        <v>16074.78</v>
      </c>
      <c r="AN318">
        <v>15271.76</v>
      </c>
      <c r="AO318">
        <v>13570.5</v>
      </c>
      <c r="AP318">
        <v>11419.07</v>
      </c>
      <c r="AQ318">
        <v>9154.7880000000005</v>
      </c>
      <c r="AR318">
        <v>64.354550000000003</v>
      </c>
      <c r="AS318">
        <v>63.636360000000003</v>
      </c>
      <c r="AT318">
        <v>62.954540000000001</v>
      </c>
      <c r="AU318">
        <v>62.2</v>
      </c>
      <c r="AV318">
        <v>61.58182</v>
      </c>
      <c r="AW318">
        <v>61.163640000000001</v>
      </c>
      <c r="AX318">
        <v>60.58182</v>
      </c>
      <c r="AY318">
        <v>61</v>
      </c>
      <c r="AZ318">
        <v>63.445450000000001</v>
      </c>
      <c r="BA318">
        <v>67.436359999999993</v>
      </c>
      <c r="BB318">
        <v>71.84545</v>
      </c>
      <c r="BC318">
        <v>76.645449999999997</v>
      </c>
      <c r="BD318">
        <v>80.772729999999996</v>
      </c>
      <c r="BE318">
        <v>84.045460000000006</v>
      </c>
      <c r="BF318">
        <v>85.663640000000001</v>
      </c>
      <c r="BG318">
        <v>87.00909</v>
      </c>
      <c r="BH318">
        <v>86.590909999999994</v>
      </c>
      <c r="BI318">
        <v>84.936359999999993</v>
      </c>
      <c r="BJ318">
        <v>81.972719999999995</v>
      </c>
      <c r="BK318">
        <v>76.918180000000007</v>
      </c>
      <c r="BL318">
        <v>71.563640000000007</v>
      </c>
      <c r="BM318">
        <v>68.254549999999995</v>
      </c>
      <c r="BN318">
        <v>66.281809999999993</v>
      </c>
      <c r="BO318">
        <v>64.890910000000005</v>
      </c>
      <c r="BP318">
        <v>-96.061729999999997</v>
      </c>
      <c r="BQ318">
        <v>-99.957499999999996</v>
      </c>
      <c r="BR318">
        <v>-101.8659</v>
      </c>
      <c r="BS318">
        <v>-43.905630000000002</v>
      </c>
      <c r="BT318">
        <v>-32.445929999999997</v>
      </c>
      <c r="BU318">
        <v>24.535889999999998</v>
      </c>
      <c r="BV318">
        <v>14.19007</v>
      </c>
      <c r="BW318">
        <v>17.43337</v>
      </c>
      <c r="BX318">
        <v>-27.183209999999999</v>
      </c>
      <c r="BY318">
        <v>1.23628</v>
      </c>
      <c r="BZ318">
        <v>109.7548</v>
      </c>
      <c r="CA318">
        <v>-81.883840000000006</v>
      </c>
      <c r="CB318">
        <v>48.773530000000001</v>
      </c>
      <c r="CC318">
        <v>-81.071330000000003</v>
      </c>
      <c r="CD318">
        <v>-106.45820000000001</v>
      </c>
      <c r="CE318">
        <v>26.128550000000001</v>
      </c>
      <c r="CF318">
        <v>-490.48540000000003</v>
      </c>
      <c r="CG318">
        <v>-349.89510000000001</v>
      </c>
      <c r="CH318">
        <v>2260.9949999999999</v>
      </c>
      <c r="CI318">
        <v>-232.04859999999999</v>
      </c>
      <c r="CJ318">
        <v>-12.8931</v>
      </c>
      <c r="CK318">
        <v>131.1728</v>
      </c>
      <c r="CL318">
        <v>72.824420000000003</v>
      </c>
      <c r="CM318">
        <v>7.1155350000000004</v>
      </c>
      <c r="CN318">
        <v>2978.857</v>
      </c>
      <c r="CO318">
        <v>2904</v>
      </c>
      <c r="CP318">
        <v>2648.0219999999999</v>
      </c>
      <c r="CQ318">
        <v>1812.6659999999999</v>
      </c>
      <c r="CR318">
        <v>1592.606</v>
      </c>
      <c r="CS318">
        <v>1890</v>
      </c>
      <c r="CT318">
        <v>1831.68</v>
      </c>
      <c r="CU318">
        <v>1541.99</v>
      </c>
      <c r="CV318">
        <v>2135.7809999999999</v>
      </c>
      <c r="CW318">
        <v>2927.953</v>
      </c>
      <c r="CX318">
        <v>5466.3540000000003</v>
      </c>
      <c r="CY318">
        <v>4858.3289999999997</v>
      </c>
      <c r="CZ318">
        <v>7901.723</v>
      </c>
      <c r="DA318">
        <v>4810.5320000000002</v>
      </c>
      <c r="DB318">
        <v>4816.3069999999998</v>
      </c>
      <c r="DC318">
        <v>5546.02</v>
      </c>
      <c r="DD318">
        <v>4552.0479999999998</v>
      </c>
      <c r="DE318">
        <v>4122.16</v>
      </c>
      <c r="DF318">
        <v>6694.4989999999998</v>
      </c>
      <c r="DG318">
        <v>4608.915</v>
      </c>
      <c r="DH318">
        <v>5443.81</v>
      </c>
      <c r="DI318">
        <v>4548.5169999999998</v>
      </c>
      <c r="DJ318">
        <v>3271.1669999999999</v>
      </c>
      <c r="DK318">
        <v>3886.328</v>
      </c>
      <c r="DL318">
        <v>19</v>
      </c>
      <c r="DM318">
        <v>19</v>
      </c>
    </row>
    <row r="319" spans="1:117" hidden="1" x14ac:dyDescent="0.25">
      <c r="A319" t="s">
        <v>62</v>
      </c>
      <c r="B319" t="s">
        <v>36</v>
      </c>
      <c r="C319" t="s">
        <v>36</v>
      </c>
      <c r="D319" t="s">
        <v>61</v>
      </c>
      <c r="E319" t="s">
        <v>61</v>
      </c>
      <c r="F319" t="s">
        <v>61</v>
      </c>
      <c r="G319" t="s">
        <v>61</v>
      </c>
      <c r="H319" t="s">
        <v>61</v>
      </c>
      <c r="I319" t="s">
        <v>183</v>
      </c>
      <c r="J319" s="22">
        <v>43704</v>
      </c>
      <c r="K319" s="28">
        <v>19</v>
      </c>
      <c r="L319">
        <v>19</v>
      </c>
      <c r="M319">
        <v>116</v>
      </c>
      <c r="N319">
        <v>116</v>
      </c>
      <c r="O319">
        <v>0</v>
      </c>
      <c r="P319">
        <v>0</v>
      </c>
      <c r="Q319">
        <v>0</v>
      </c>
      <c r="R319">
        <v>0</v>
      </c>
      <c r="S319" s="28">
        <v>0</v>
      </c>
      <c r="T319">
        <v>11477.57</v>
      </c>
      <c r="U319">
        <v>11215.93</v>
      </c>
      <c r="V319">
        <v>10908.97</v>
      </c>
      <c r="W319">
        <v>10965.09</v>
      </c>
      <c r="X319">
        <v>11029.03</v>
      </c>
      <c r="Y319">
        <v>12285.98</v>
      </c>
      <c r="Z319">
        <v>15241.59</v>
      </c>
      <c r="AA319">
        <v>16141</v>
      </c>
      <c r="AB319">
        <v>19062.919999999998</v>
      </c>
      <c r="AC319">
        <v>21868.23</v>
      </c>
      <c r="AD319">
        <v>23406.49</v>
      </c>
      <c r="AE319">
        <v>23911.82</v>
      </c>
      <c r="AF319">
        <v>24784.29</v>
      </c>
      <c r="AG319">
        <v>25540.09</v>
      </c>
      <c r="AH319">
        <v>25693.29</v>
      </c>
      <c r="AI319">
        <v>25777.439999999999</v>
      </c>
      <c r="AJ319">
        <v>25213.34</v>
      </c>
      <c r="AK319">
        <v>24381.01</v>
      </c>
      <c r="AL319">
        <v>20178.12</v>
      </c>
      <c r="AM319">
        <v>20755.72</v>
      </c>
      <c r="AN319">
        <v>19465.490000000002</v>
      </c>
      <c r="AO319">
        <v>17166.650000000001</v>
      </c>
      <c r="AP319">
        <v>15067.9</v>
      </c>
      <c r="AQ319">
        <v>13180.94</v>
      </c>
      <c r="AR319">
        <v>66.301730000000006</v>
      </c>
      <c r="AS319">
        <v>65.801730000000006</v>
      </c>
      <c r="AT319">
        <v>65.418109999999999</v>
      </c>
      <c r="AU319">
        <v>64.672420000000002</v>
      </c>
      <c r="AV319">
        <v>63.75</v>
      </c>
      <c r="AW319">
        <v>63.215519999999998</v>
      </c>
      <c r="AX319">
        <v>62.93103</v>
      </c>
      <c r="AY319">
        <v>63.030169999999998</v>
      </c>
      <c r="AZ319">
        <v>65.629310000000004</v>
      </c>
      <c r="BA319">
        <v>69.801730000000006</v>
      </c>
      <c r="BB319">
        <v>73.646550000000005</v>
      </c>
      <c r="BC319">
        <v>77.724140000000006</v>
      </c>
      <c r="BD319">
        <v>80.93965</v>
      </c>
      <c r="BE319">
        <v>83.504310000000004</v>
      </c>
      <c r="BF319">
        <v>85.103449999999995</v>
      </c>
      <c r="BG319">
        <v>86.676730000000006</v>
      </c>
      <c r="BH319">
        <v>86.659480000000002</v>
      </c>
      <c r="BI319">
        <v>85.18535</v>
      </c>
      <c r="BJ319">
        <v>82.090519999999998</v>
      </c>
      <c r="BK319">
        <v>76.840519999999998</v>
      </c>
      <c r="BL319">
        <v>72.137929999999997</v>
      </c>
      <c r="BM319">
        <v>69.56035</v>
      </c>
      <c r="BN319">
        <v>68.077579999999998</v>
      </c>
      <c r="BO319">
        <v>66.625</v>
      </c>
      <c r="BP319">
        <v>60.393320000000003</v>
      </c>
      <c r="BQ319">
        <v>68.512739999999994</v>
      </c>
      <c r="BR319">
        <v>89.68083</v>
      </c>
      <c r="BS319">
        <v>112.89919999999999</v>
      </c>
      <c r="BT319">
        <v>155.1524</v>
      </c>
      <c r="BU319">
        <v>298.60899999999998</v>
      </c>
      <c r="BV319">
        <v>44.241529999999997</v>
      </c>
      <c r="BW319">
        <v>-2.214658</v>
      </c>
      <c r="BX319">
        <v>-207.3091</v>
      </c>
      <c r="BY319">
        <v>-254.85120000000001</v>
      </c>
      <c r="BZ319">
        <v>104.536</v>
      </c>
      <c r="CA319">
        <v>391.5779</v>
      </c>
      <c r="CB319">
        <v>317.596</v>
      </c>
      <c r="CC319">
        <v>61.946010000000001</v>
      </c>
      <c r="CD319">
        <v>-118.9492</v>
      </c>
      <c r="CE319">
        <v>-564.02290000000005</v>
      </c>
      <c r="CF319">
        <v>-258.42750000000001</v>
      </c>
      <c r="CG319">
        <v>-211.4838</v>
      </c>
      <c r="CH319">
        <v>3118.6590000000001</v>
      </c>
      <c r="CI319">
        <v>531.49069999999995</v>
      </c>
      <c r="CJ319">
        <v>521.10810000000004</v>
      </c>
      <c r="CK319">
        <v>494.00580000000002</v>
      </c>
      <c r="CL319">
        <v>23.975480000000001</v>
      </c>
      <c r="CM319">
        <v>57.443049999999999</v>
      </c>
      <c r="CN319">
        <v>2131.4879999999998</v>
      </c>
      <c r="CO319">
        <v>2021.047</v>
      </c>
      <c r="CP319">
        <v>1827.1610000000001</v>
      </c>
      <c r="CQ319">
        <v>1708.8689999999999</v>
      </c>
      <c r="CR319">
        <v>1473.5239999999999</v>
      </c>
      <c r="CS319">
        <v>2079.4380000000001</v>
      </c>
      <c r="CT319">
        <v>2642.4659999999999</v>
      </c>
      <c r="CU319">
        <v>1797.912</v>
      </c>
      <c r="CV319">
        <v>3250.3270000000002</v>
      </c>
      <c r="CW319">
        <v>4656.741</v>
      </c>
      <c r="CX319">
        <v>6819.59</v>
      </c>
      <c r="CY319">
        <v>5199.1239999999998</v>
      </c>
      <c r="CZ319">
        <v>8697.7129999999997</v>
      </c>
      <c r="DA319">
        <v>6212.415</v>
      </c>
      <c r="DB319">
        <v>8786.1049999999996</v>
      </c>
      <c r="DC319">
        <v>10209.73</v>
      </c>
      <c r="DD319">
        <v>11878.93</v>
      </c>
      <c r="DE319">
        <v>11763.02</v>
      </c>
      <c r="DF319">
        <v>13573.49</v>
      </c>
      <c r="DG319">
        <v>9352.89</v>
      </c>
      <c r="DH319">
        <v>7900.9970000000003</v>
      </c>
      <c r="DI319">
        <v>8965.8209999999999</v>
      </c>
      <c r="DJ319">
        <v>9475.3340000000007</v>
      </c>
      <c r="DK319">
        <v>5214.6040000000003</v>
      </c>
      <c r="DL319">
        <v>19</v>
      </c>
      <c r="DM319">
        <v>19</v>
      </c>
    </row>
    <row r="320" spans="1:117" hidden="1" x14ac:dyDescent="0.25">
      <c r="A320" t="s">
        <v>62</v>
      </c>
      <c r="B320" t="s">
        <v>210</v>
      </c>
      <c r="C320" t="s">
        <v>61</v>
      </c>
      <c r="D320" t="s">
        <v>210</v>
      </c>
      <c r="E320" t="s">
        <v>61</v>
      </c>
      <c r="F320" t="s">
        <v>61</v>
      </c>
      <c r="G320" t="s">
        <v>61</v>
      </c>
      <c r="H320" t="s">
        <v>61</v>
      </c>
      <c r="I320" t="s">
        <v>183</v>
      </c>
      <c r="J320" s="22">
        <v>43704</v>
      </c>
      <c r="K320" s="28">
        <v>19</v>
      </c>
      <c r="L320">
        <v>19</v>
      </c>
      <c r="M320">
        <v>11</v>
      </c>
      <c r="N320">
        <v>11</v>
      </c>
      <c r="O320">
        <v>0</v>
      </c>
      <c r="P320">
        <v>0</v>
      </c>
      <c r="Q320">
        <v>1</v>
      </c>
      <c r="R320">
        <v>1</v>
      </c>
      <c r="S320" s="28">
        <v>1</v>
      </c>
      <c r="AR320">
        <v>65.5</v>
      </c>
      <c r="AS320">
        <v>65</v>
      </c>
      <c r="AT320">
        <v>64.545460000000006</v>
      </c>
      <c r="AU320">
        <v>63.590910000000001</v>
      </c>
      <c r="AV320">
        <v>63.181820000000002</v>
      </c>
      <c r="AW320">
        <v>62.681820000000002</v>
      </c>
      <c r="AX320">
        <v>62.181820000000002</v>
      </c>
      <c r="AY320">
        <v>62.636360000000003</v>
      </c>
      <c r="AZ320">
        <v>64.590909999999994</v>
      </c>
      <c r="BA320">
        <v>68.5</v>
      </c>
      <c r="BB320">
        <v>71.818179999999998</v>
      </c>
      <c r="BC320">
        <v>75.954539999999994</v>
      </c>
      <c r="BD320">
        <v>79.090909999999994</v>
      </c>
      <c r="BE320">
        <v>81.954539999999994</v>
      </c>
      <c r="BF320">
        <v>83.409090000000006</v>
      </c>
      <c r="BG320">
        <v>86.090909999999994</v>
      </c>
      <c r="BH320">
        <v>86.5</v>
      </c>
      <c r="BI320">
        <v>84.5</v>
      </c>
      <c r="BJ320">
        <v>81.681820000000002</v>
      </c>
      <c r="BK320">
        <v>76.545460000000006</v>
      </c>
      <c r="BL320">
        <v>71.454539999999994</v>
      </c>
      <c r="BM320">
        <v>68.727270000000004</v>
      </c>
      <c r="BN320">
        <v>66.909090000000006</v>
      </c>
      <c r="BO320">
        <v>65.545460000000006</v>
      </c>
      <c r="DL320">
        <v>19</v>
      </c>
      <c r="DM320">
        <v>19</v>
      </c>
    </row>
    <row r="321" spans="1:117" hidden="1" x14ac:dyDescent="0.25">
      <c r="A321" t="s">
        <v>62</v>
      </c>
      <c r="B321" t="s">
        <v>32</v>
      </c>
      <c r="C321" t="s">
        <v>32</v>
      </c>
      <c r="D321" t="s">
        <v>61</v>
      </c>
      <c r="E321" t="s">
        <v>61</v>
      </c>
      <c r="F321" t="s">
        <v>61</v>
      </c>
      <c r="G321" t="s">
        <v>61</v>
      </c>
      <c r="H321" t="s">
        <v>61</v>
      </c>
      <c r="I321" t="s">
        <v>183</v>
      </c>
      <c r="J321" s="22">
        <v>43704</v>
      </c>
      <c r="K321" s="28">
        <v>19</v>
      </c>
      <c r="L321">
        <v>19</v>
      </c>
      <c r="M321">
        <v>4</v>
      </c>
      <c r="N321">
        <v>4</v>
      </c>
      <c r="O321">
        <v>0</v>
      </c>
      <c r="P321">
        <v>0</v>
      </c>
      <c r="Q321">
        <v>1</v>
      </c>
      <c r="R321">
        <v>1</v>
      </c>
      <c r="S321" s="28">
        <v>1</v>
      </c>
      <c r="AR321">
        <v>59.5</v>
      </c>
      <c r="AS321">
        <v>59</v>
      </c>
      <c r="AT321">
        <v>58.5</v>
      </c>
      <c r="AU321">
        <v>58</v>
      </c>
      <c r="AV321">
        <v>58</v>
      </c>
      <c r="AW321">
        <v>58</v>
      </c>
      <c r="AX321">
        <v>57</v>
      </c>
      <c r="AY321">
        <v>58</v>
      </c>
      <c r="AZ321">
        <v>58.5</v>
      </c>
      <c r="BA321">
        <v>62</v>
      </c>
      <c r="BB321">
        <v>67.5</v>
      </c>
      <c r="BC321">
        <v>73.5</v>
      </c>
      <c r="BD321">
        <v>79.5</v>
      </c>
      <c r="BE321">
        <v>84.5</v>
      </c>
      <c r="BF321">
        <v>86.5</v>
      </c>
      <c r="BG321">
        <v>85.5</v>
      </c>
      <c r="BH321">
        <v>81.5</v>
      </c>
      <c r="BI321">
        <v>78.5</v>
      </c>
      <c r="BJ321">
        <v>76.5</v>
      </c>
      <c r="BK321">
        <v>72.5</v>
      </c>
      <c r="BL321">
        <v>67</v>
      </c>
      <c r="BM321">
        <v>63</v>
      </c>
      <c r="BN321">
        <v>60.5</v>
      </c>
      <c r="BO321">
        <v>60</v>
      </c>
      <c r="DL321">
        <v>19</v>
      </c>
      <c r="DM321">
        <v>19</v>
      </c>
    </row>
    <row r="322" spans="1:117" hidden="1" x14ac:dyDescent="0.25">
      <c r="A322" t="s">
        <v>62</v>
      </c>
      <c r="B322" t="s">
        <v>38</v>
      </c>
      <c r="C322" t="s">
        <v>61</v>
      </c>
      <c r="D322" t="s">
        <v>61</v>
      </c>
      <c r="E322" t="s">
        <v>38</v>
      </c>
      <c r="F322" t="s">
        <v>61</v>
      </c>
      <c r="G322" t="s">
        <v>61</v>
      </c>
      <c r="H322" t="s">
        <v>61</v>
      </c>
      <c r="I322" t="s">
        <v>183</v>
      </c>
      <c r="J322" s="22">
        <v>43704</v>
      </c>
      <c r="K322" s="28">
        <v>19</v>
      </c>
      <c r="L322">
        <v>19</v>
      </c>
      <c r="M322">
        <v>2</v>
      </c>
      <c r="N322">
        <v>2</v>
      </c>
      <c r="O322">
        <v>0</v>
      </c>
      <c r="P322">
        <v>0</v>
      </c>
      <c r="Q322">
        <v>1</v>
      </c>
      <c r="R322">
        <v>1</v>
      </c>
      <c r="S322" s="28">
        <v>1</v>
      </c>
      <c r="AR322">
        <v>66.5</v>
      </c>
      <c r="AS322">
        <v>66</v>
      </c>
      <c r="AT322">
        <v>66</v>
      </c>
      <c r="AU322">
        <v>65.5</v>
      </c>
      <c r="AV322">
        <v>64</v>
      </c>
      <c r="AW322">
        <v>63.5</v>
      </c>
      <c r="AX322">
        <v>63.5</v>
      </c>
      <c r="AY322">
        <v>63</v>
      </c>
      <c r="AZ322">
        <v>66</v>
      </c>
      <c r="BA322">
        <v>70.5</v>
      </c>
      <c r="BB322">
        <v>75</v>
      </c>
      <c r="BC322">
        <v>79</v>
      </c>
      <c r="BD322">
        <v>82</v>
      </c>
      <c r="BE322">
        <v>84.5</v>
      </c>
      <c r="BF322">
        <v>86</v>
      </c>
      <c r="BG322">
        <v>86</v>
      </c>
      <c r="BH322">
        <v>85</v>
      </c>
      <c r="BI322">
        <v>83.5</v>
      </c>
      <c r="BJ322">
        <v>80</v>
      </c>
      <c r="BK322">
        <v>75</v>
      </c>
      <c r="BL322">
        <v>71.5</v>
      </c>
      <c r="BM322">
        <v>69.5</v>
      </c>
      <c r="BN322">
        <v>68.5</v>
      </c>
      <c r="BO322">
        <v>67</v>
      </c>
      <c r="DL322">
        <v>19</v>
      </c>
      <c r="DM322">
        <v>19</v>
      </c>
    </row>
    <row r="323" spans="1:117" hidden="1" x14ac:dyDescent="0.25">
      <c r="A323" t="s">
        <v>62</v>
      </c>
      <c r="B323" t="s">
        <v>187</v>
      </c>
      <c r="C323" t="s">
        <v>61</v>
      </c>
      <c r="D323" t="s">
        <v>187</v>
      </c>
      <c r="E323" t="s">
        <v>61</v>
      </c>
      <c r="F323" t="s">
        <v>61</v>
      </c>
      <c r="G323" t="s">
        <v>61</v>
      </c>
      <c r="H323" t="s">
        <v>61</v>
      </c>
      <c r="I323" t="s">
        <v>184</v>
      </c>
      <c r="J323" s="22">
        <v>43704</v>
      </c>
      <c r="K323" s="28">
        <v>19</v>
      </c>
      <c r="L323">
        <v>19</v>
      </c>
      <c r="M323">
        <v>1</v>
      </c>
      <c r="N323">
        <v>1</v>
      </c>
      <c r="O323">
        <v>0</v>
      </c>
      <c r="P323">
        <v>1</v>
      </c>
      <c r="Q323">
        <v>1</v>
      </c>
      <c r="R323">
        <v>1</v>
      </c>
      <c r="S323" s="28">
        <v>1</v>
      </c>
      <c r="AR323">
        <v>66.5</v>
      </c>
      <c r="AS323">
        <v>66</v>
      </c>
      <c r="AT323">
        <v>66</v>
      </c>
      <c r="AU323">
        <v>65.5</v>
      </c>
      <c r="AV323">
        <v>64</v>
      </c>
      <c r="AW323">
        <v>63.5</v>
      </c>
      <c r="AX323">
        <v>63.5</v>
      </c>
      <c r="AY323">
        <v>63</v>
      </c>
      <c r="AZ323">
        <v>66</v>
      </c>
      <c r="BA323">
        <v>70.5</v>
      </c>
      <c r="BB323">
        <v>75</v>
      </c>
      <c r="BC323">
        <v>79</v>
      </c>
      <c r="BD323">
        <v>82</v>
      </c>
      <c r="BE323">
        <v>84.5</v>
      </c>
      <c r="BF323">
        <v>86</v>
      </c>
      <c r="BG323">
        <v>86</v>
      </c>
      <c r="BH323">
        <v>85</v>
      </c>
      <c r="BI323">
        <v>83.5</v>
      </c>
      <c r="BJ323">
        <v>80</v>
      </c>
      <c r="BK323">
        <v>75</v>
      </c>
      <c r="BL323">
        <v>71.5</v>
      </c>
      <c r="BM323">
        <v>69.5</v>
      </c>
      <c r="BN323">
        <v>68.5</v>
      </c>
      <c r="BO323">
        <v>67</v>
      </c>
      <c r="DL323">
        <v>19</v>
      </c>
      <c r="DM323">
        <v>19</v>
      </c>
    </row>
    <row r="324" spans="1:117" hidden="1" x14ac:dyDescent="0.25">
      <c r="A324" t="s">
        <v>62</v>
      </c>
      <c r="B324" t="s">
        <v>31</v>
      </c>
      <c r="C324" t="s">
        <v>61</v>
      </c>
      <c r="D324" t="s">
        <v>61</v>
      </c>
      <c r="E324" t="s">
        <v>31</v>
      </c>
      <c r="F324" t="s">
        <v>61</v>
      </c>
      <c r="G324" t="s">
        <v>61</v>
      </c>
      <c r="H324" t="s">
        <v>61</v>
      </c>
      <c r="I324" t="s">
        <v>184</v>
      </c>
      <c r="J324" s="22">
        <v>43704</v>
      </c>
      <c r="K324" s="28">
        <v>19</v>
      </c>
      <c r="L324">
        <v>19</v>
      </c>
      <c r="M324">
        <v>1</v>
      </c>
      <c r="N324">
        <v>1</v>
      </c>
      <c r="O324">
        <v>0</v>
      </c>
      <c r="P324">
        <v>1</v>
      </c>
      <c r="Q324">
        <v>1</v>
      </c>
      <c r="R324">
        <v>1</v>
      </c>
      <c r="S324" s="28">
        <v>1</v>
      </c>
      <c r="AR324">
        <v>65</v>
      </c>
      <c r="AS324">
        <v>64.5</v>
      </c>
      <c r="AT324">
        <v>62.5</v>
      </c>
      <c r="AU324">
        <v>62</v>
      </c>
      <c r="AV324">
        <v>61.5</v>
      </c>
      <c r="AW324">
        <v>60.5</v>
      </c>
      <c r="AX324">
        <v>60</v>
      </c>
      <c r="AY324">
        <v>61</v>
      </c>
      <c r="AZ324">
        <v>65.5</v>
      </c>
      <c r="BA324">
        <v>69</v>
      </c>
      <c r="BB324">
        <v>71.5</v>
      </c>
      <c r="BC324">
        <v>73.5</v>
      </c>
      <c r="BD324">
        <v>76.5</v>
      </c>
      <c r="BE324">
        <v>76.5</v>
      </c>
      <c r="BF324">
        <v>79.5</v>
      </c>
      <c r="BG324">
        <v>81</v>
      </c>
      <c r="BH324">
        <v>83.5</v>
      </c>
      <c r="BI324">
        <v>86</v>
      </c>
      <c r="BJ324">
        <v>84.5</v>
      </c>
      <c r="BK324">
        <v>79</v>
      </c>
      <c r="BL324">
        <v>72</v>
      </c>
      <c r="BM324">
        <v>68.5</v>
      </c>
      <c r="BN324">
        <v>67.5</v>
      </c>
      <c r="BO324">
        <v>66.5</v>
      </c>
      <c r="DL324">
        <v>19</v>
      </c>
      <c r="DM324">
        <v>19</v>
      </c>
    </row>
    <row r="325" spans="1:117" hidden="1" x14ac:dyDescent="0.25">
      <c r="A325" t="s">
        <v>62</v>
      </c>
      <c r="B325" t="s">
        <v>30</v>
      </c>
      <c r="C325" t="s">
        <v>61</v>
      </c>
      <c r="D325" t="s">
        <v>61</v>
      </c>
      <c r="E325" t="s">
        <v>30</v>
      </c>
      <c r="F325" t="s">
        <v>61</v>
      </c>
      <c r="G325" t="s">
        <v>61</v>
      </c>
      <c r="H325" t="s">
        <v>61</v>
      </c>
      <c r="I325" t="s">
        <v>184</v>
      </c>
      <c r="J325" s="22">
        <v>43704</v>
      </c>
      <c r="K325" s="28">
        <v>19</v>
      </c>
      <c r="L325">
        <v>19</v>
      </c>
      <c r="M325">
        <v>1</v>
      </c>
      <c r="N325">
        <v>1</v>
      </c>
      <c r="O325">
        <v>0</v>
      </c>
      <c r="P325">
        <v>1</v>
      </c>
      <c r="Q325">
        <v>1</v>
      </c>
      <c r="R325">
        <v>1</v>
      </c>
      <c r="S325" s="28">
        <v>1</v>
      </c>
      <c r="AR325">
        <v>66.5</v>
      </c>
      <c r="AS325">
        <v>66</v>
      </c>
      <c r="AT325">
        <v>66</v>
      </c>
      <c r="AU325">
        <v>65.5</v>
      </c>
      <c r="AV325">
        <v>64</v>
      </c>
      <c r="AW325">
        <v>63.5</v>
      </c>
      <c r="AX325">
        <v>63.5</v>
      </c>
      <c r="AY325">
        <v>63</v>
      </c>
      <c r="AZ325">
        <v>66</v>
      </c>
      <c r="BA325">
        <v>70.5</v>
      </c>
      <c r="BB325">
        <v>75</v>
      </c>
      <c r="BC325">
        <v>79</v>
      </c>
      <c r="BD325">
        <v>82</v>
      </c>
      <c r="BE325">
        <v>84.5</v>
      </c>
      <c r="BF325">
        <v>86</v>
      </c>
      <c r="BG325">
        <v>86</v>
      </c>
      <c r="BH325">
        <v>85</v>
      </c>
      <c r="BI325">
        <v>83.5</v>
      </c>
      <c r="BJ325">
        <v>80</v>
      </c>
      <c r="BK325">
        <v>75</v>
      </c>
      <c r="BL325">
        <v>71.5</v>
      </c>
      <c r="BM325">
        <v>69.5</v>
      </c>
      <c r="BN325">
        <v>68.5</v>
      </c>
      <c r="BO325">
        <v>67</v>
      </c>
      <c r="DL325">
        <v>19</v>
      </c>
      <c r="DM325">
        <v>19</v>
      </c>
    </row>
    <row r="326" spans="1:117" hidden="1" x14ac:dyDescent="0.25">
      <c r="A326" t="s">
        <v>62</v>
      </c>
      <c r="B326" t="s">
        <v>61</v>
      </c>
      <c r="C326" t="s">
        <v>61</v>
      </c>
      <c r="D326" t="s">
        <v>61</v>
      </c>
      <c r="E326" t="s">
        <v>61</v>
      </c>
      <c r="F326" t="s">
        <v>61</v>
      </c>
      <c r="G326" t="s">
        <v>61</v>
      </c>
      <c r="H326" t="s">
        <v>61</v>
      </c>
      <c r="I326" t="s">
        <v>184</v>
      </c>
      <c r="J326" s="22">
        <v>43704</v>
      </c>
      <c r="K326" s="28">
        <v>19</v>
      </c>
      <c r="L326">
        <v>19</v>
      </c>
      <c r="M326">
        <v>2</v>
      </c>
      <c r="N326">
        <v>2</v>
      </c>
      <c r="O326">
        <v>0</v>
      </c>
      <c r="P326">
        <v>0</v>
      </c>
      <c r="Q326">
        <v>1</v>
      </c>
      <c r="R326">
        <v>0</v>
      </c>
      <c r="S326" s="28">
        <v>1</v>
      </c>
      <c r="AR326">
        <v>65.75</v>
      </c>
      <c r="AS326">
        <v>65.25</v>
      </c>
      <c r="AT326">
        <v>64.25</v>
      </c>
      <c r="AU326">
        <v>63.75</v>
      </c>
      <c r="AV326">
        <v>62.75</v>
      </c>
      <c r="AW326">
        <v>62</v>
      </c>
      <c r="AX326">
        <v>61.75</v>
      </c>
      <c r="AY326">
        <v>62</v>
      </c>
      <c r="AZ326">
        <v>65.75</v>
      </c>
      <c r="BA326">
        <v>69.75</v>
      </c>
      <c r="BB326">
        <v>73.25</v>
      </c>
      <c r="BC326">
        <v>76.25</v>
      </c>
      <c r="BD326">
        <v>79.25</v>
      </c>
      <c r="BE326">
        <v>80.5</v>
      </c>
      <c r="BF326">
        <v>82.75</v>
      </c>
      <c r="BG326">
        <v>83.5</v>
      </c>
      <c r="BH326">
        <v>84.25</v>
      </c>
      <c r="BI326">
        <v>84.75</v>
      </c>
      <c r="BJ326">
        <v>82.25</v>
      </c>
      <c r="BK326">
        <v>77</v>
      </c>
      <c r="BL326">
        <v>71.75</v>
      </c>
      <c r="BM326">
        <v>69</v>
      </c>
      <c r="BN326">
        <v>68</v>
      </c>
      <c r="BO326">
        <v>66.75</v>
      </c>
      <c r="DL326">
        <v>19</v>
      </c>
      <c r="DM326">
        <v>19</v>
      </c>
    </row>
    <row r="327" spans="1:117" hidden="1" x14ac:dyDescent="0.25">
      <c r="A327" t="s">
        <v>62</v>
      </c>
      <c r="B327" t="s">
        <v>36</v>
      </c>
      <c r="C327" t="s">
        <v>36</v>
      </c>
      <c r="D327" t="s">
        <v>61</v>
      </c>
      <c r="E327" t="s">
        <v>61</v>
      </c>
      <c r="F327" t="s">
        <v>61</v>
      </c>
      <c r="G327" t="s">
        <v>61</v>
      </c>
      <c r="H327" t="s">
        <v>61</v>
      </c>
      <c r="I327" t="s">
        <v>184</v>
      </c>
      <c r="J327" s="22">
        <v>43704</v>
      </c>
      <c r="K327" s="28">
        <v>19</v>
      </c>
      <c r="L327">
        <v>19</v>
      </c>
      <c r="M327">
        <v>2</v>
      </c>
      <c r="N327">
        <v>2</v>
      </c>
      <c r="O327">
        <v>0</v>
      </c>
      <c r="P327">
        <v>0</v>
      </c>
      <c r="Q327">
        <v>1</v>
      </c>
      <c r="R327">
        <v>0</v>
      </c>
      <c r="S327" s="28">
        <v>1</v>
      </c>
      <c r="AR327">
        <v>65.75</v>
      </c>
      <c r="AS327">
        <v>65.25</v>
      </c>
      <c r="AT327">
        <v>64.25</v>
      </c>
      <c r="AU327">
        <v>63.75</v>
      </c>
      <c r="AV327">
        <v>62.75</v>
      </c>
      <c r="AW327">
        <v>62</v>
      </c>
      <c r="AX327">
        <v>61.75</v>
      </c>
      <c r="AY327">
        <v>62</v>
      </c>
      <c r="AZ327">
        <v>65.75</v>
      </c>
      <c r="BA327">
        <v>69.75</v>
      </c>
      <c r="BB327">
        <v>73.25</v>
      </c>
      <c r="BC327">
        <v>76.25</v>
      </c>
      <c r="BD327">
        <v>79.25</v>
      </c>
      <c r="BE327">
        <v>80.5</v>
      </c>
      <c r="BF327">
        <v>82.75</v>
      </c>
      <c r="BG327">
        <v>83.5</v>
      </c>
      <c r="BH327">
        <v>84.25</v>
      </c>
      <c r="BI327">
        <v>84.75</v>
      </c>
      <c r="BJ327">
        <v>82.25</v>
      </c>
      <c r="BK327">
        <v>77</v>
      </c>
      <c r="BL327">
        <v>71.75</v>
      </c>
      <c r="BM327">
        <v>69</v>
      </c>
      <c r="BN327">
        <v>68</v>
      </c>
      <c r="BO327">
        <v>66.75</v>
      </c>
      <c r="DL327">
        <v>19</v>
      </c>
      <c r="DM327">
        <v>19</v>
      </c>
    </row>
    <row r="328" spans="1:117" hidden="1" x14ac:dyDescent="0.25">
      <c r="A328" t="s">
        <v>62</v>
      </c>
      <c r="B328" t="s">
        <v>102</v>
      </c>
      <c r="C328" t="s">
        <v>61</v>
      </c>
      <c r="D328" t="s">
        <v>61</v>
      </c>
      <c r="E328" t="s">
        <v>61</v>
      </c>
      <c r="F328" t="s">
        <v>61</v>
      </c>
      <c r="G328" t="s">
        <v>61</v>
      </c>
      <c r="H328" t="s">
        <v>102</v>
      </c>
      <c r="I328" t="s">
        <v>184</v>
      </c>
      <c r="J328" s="22">
        <v>43704</v>
      </c>
      <c r="K328" s="28">
        <v>19</v>
      </c>
      <c r="L328">
        <v>19</v>
      </c>
      <c r="M328">
        <v>2</v>
      </c>
      <c r="N328">
        <v>2</v>
      </c>
      <c r="O328">
        <v>0</v>
      </c>
      <c r="P328">
        <v>0</v>
      </c>
      <c r="Q328">
        <v>1</v>
      </c>
      <c r="R328">
        <v>0</v>
      </c>
      <c r="S328" s="28">
        <v>1</v>
      </c>
      <c r="AR328">
        <v>65.75</v>
      </c>
      <c r="AS328">
        <v>65.25</v>
      </c>
      <c r="AT328">
        <v>64.25</v>
      </c>
      <c r="AU328">
        <v>63.75</v>
      </c>
      <c r="AV328">
        <v>62.75</v>
      </c>
      <c r="AW328">
        <v>62</v>
      </c>
      <c r="AX328">
        <v>61.75</v>
      </c>
      <c r="AY328">
        <v>62</v>
      </c>
      <c r="AZ328">
        <v>65.75</v>
      </c>
      <c r="BA328">
        <v>69.75</v>
      </c>
      <c r="BB328">
        <v>73.25</v>
      </c>
      <c r="BC328">
        <v>76.25</v>
      </c>
      <c r="BD328">
        <v>79.25</v>
      </c>
      <c r="BE328">
        <v>80.5</v>
      </c>
      <c r="BF328">
        <v>82.75</v>
      </c>
      <c r="BG328">
        <v>83.5</v>
      </c>
      <c r="BH328">
        <v>84.25</v>
      </c>
      <c r="BI328">
        <v>84.75</v>
      </c>
      <c r="BJ328">
        <v>82.25</v>
      </c>
      <c r="BK328">
        <v>77</v>
      </c>
      <c r="BL328">
        <v>71.75</v>
      </c>
      <c r="BM328">
        <v>69</v>
      </c>
      <c r="BN328">
        <v>68</v>
      </c>
      <c r="BO328">
        <v>66.75</v>
      </c>
      <c r="DL328">
        <v>19</v>
      </c>
      <c r="DM328">
        <v>19</v>
      </c>
    </row>
    <row r="329" spans="1:117" hidden="1" x14ac:dyDescent="0.25">
      <c r="A329" t="s">
        <v>62</v>
      </c>
      <c r="B329" t="s">
        <v>202</v>
      </c>
      <c r="C329" t="s">
        <v>61</v>
      </c>
      <c r="D329" t="s">
        <v>61</v>
      </c>
      <c r="E329" t="s">
        <v>61</v>
      </c>
      <c r="F329" t="s">
        <v>97</v>
      </c>
      <c r="G329" t="s">
        <v>61</v>
      </c>
      <c r="H329" t="s">
        <v>61</v>
      </c>
      <c r="I329" t="s">
        <v>184</v>
      </c>
      <c r="J329" s="22">
        <v>43704</v>
      </c>
      <c r="K329" s="28">
        <v>19</v>
      </c>
      <c r="L329">
        <v>19</v>
      </c>
      <c r="M329">
        <v>2</v>
      </c>
      <c r="N329">
        <v>2</v>
      </c>
      <c r="O329">
        <v>0</v>
      </c>
      <c r="P329">
        <v>0</v>
      </c>
      <c r="Q329">
        <v>1</v>
      </c>
      <c r="R329">
        <v>0</v>
      </c>
      <c r="S329" s="28">
        <v>1</v>
      </c>
      <c r="AR329">
        <v>65.75</v>
      </c>
      <c r="AS329">
        <v>65.25</v>
      </c>
      <c r="AT329">
        <v>64.25</v>
      </c>
      <c r="AU329">
        <v>63.75</v>
      </c>
      <c r="AV329">
        <v>62.75</v>
      </c>
      <c r="AW329">
        <v>62</v>
      </c>
      <c r="AX329">
        <v>61.75</v>
      </c>
      <c r="AY329">
        <v>62</v>
      </c>
      <c r="AZ329">
        <v>65.75</v>
      </c>
      <c r="BA329">
        <v>69.75</v>
      </c>
      <c r="BB329">
        <v>73.25</v>
      </c>
      <c r="BC329">
        <v>76.25</v>
      </c>
      <c r="BD329">
        <v>79.25</v>
      </c>
      <c r="BE329">
        <v>80.5</v>
      </c>
      <c r="BF329">
        <v>82.75</v>
      </c>
      <c r="BG329">
        <v>83.5</v>
      </c>
      <c r="BH329">
        <v>84.25</v>
      </c>
      <c r="BI329">
        <v>84.75</v>
      </c>
      <c r="BJ329">
        <v>82.25</v>
      </c>
      <c r="BK329">
        <v>77</v>
      </c>
      <c r="BL329">
        <v>71.75</v>
      </c>
      <c r="BM329">
        <v>69</v>
      </c>
      <c r="BN329">
        <v>68</v>
      </c>
      <c r="BO329">
        <v>66.75</v>
      </c>
      <c r="DL329">
        <v>19</v>
      </c>
      <c r="DM329">
        <v>19</v>
      </c>
    </row>
    <row r="330" spans="1:117" hidden="1" x14ac:dyDescent="0.25">
      <c r="A330" t="s">
        <v>62</v>
      </c>
      <c r="B330" t="s">
        <v>188</v>
      </c>
      <c r="C330" t="s">
        <v>61</v>
      </c>
      <c r="D330" t="s">
        <v>188</v>
      </c>
      <c r="E330" t="s">
        <v>61</v>
      </c>
      <c r="F330" t="s">
        <v>61</v>
      </c>
      <c r="G330" t="s">
        <v>61</v>
      </c>
      <c r="H330" t="s">
        <v>61</v>
      </c>
      <c r="I330" t="s">
        <v>184</v>
      </c>
      <c r="J330" s="22">
        <v>43704</v>
      </c>
      <c r="K330" s="28">
        <v>19</v>
      </c>
      <c r="L330">
        <v>19</v>
      </c>
      <c r="M330">
        <v>1</v>
      </c>
      <c r="N330">
        <v>1</v>
      </c>
      <c r="O330">
        <v>0</v>
      </c>
      <c r="P330">
        <v>1</v>
      </c>
      <c r="Q330">
        <v>1</v>
      </c>
      <c r="R330">
        <v>1</v>
      </c>
      <c r="S330" s="28">
        <v>1</v>
      </c>
      <c r="AR330">
        <v>65</v>
      </c>
      <c r="AS330">
        <v>64.5</v>
      </c>
      <c r="AT330">
        <v>62.5</v>
      </c>
      <c r="AU330">
        <v>62</v>
      </c>
      <c r="AV330">
        <v>61.5</v>
      </c>
      <c r="AW330">
        <v>60.5</v>
      </c>
      <c r="AX330">
        <v>60</v>
      </c>
      <c r="AY330">
        <v>61</v>
      </c>
      <c r="AZ330">
        <v>65.5</v>
      </c>
      <c r="BA330">
        <v>69</v>
      </c>
      <c r="BB330">
        <v>71.5</v>
      </c>
      <c r="BC330">
        <v>73.5</v>
      </c>
      <c r="BD330">
        <v>76.5</v>
      </c>
      <c r="BE330">
        <v>76.5</v>
      </c>
      <c r="BF330">
        <v>79.5</v>
      </c>
      <c r="BG330">
        <v>81</v>
      </c>
      <c r="BH330">
        <v>83.5</v>
      </c>
      <c r="BI330">
        <v>86</v>
      </c>
      <c r="BJ330">
        <v>84.5</v>
      </c>
      <c r="BK330">
        <v>79</v>
      </c>
      <c r="BL330">
        <v>72</v>
      </c>
      <c r="BM330">
        <v>68.5</v>
      </c>
      <c r="BN330">
        <v>67.5</v>
      </c>
      <c r="BO330">
        <v>66.5</v>
      </c>
      <c r="DL330">
        <v>19</v>
      </c>
      <c r="DM330">
        <v>19</v>
      </c>
    </row>
    <row r="331" spans="1:117" hidden="1" x14ac:dyDescent="0.25">
      <c r="A331" t="s">
        <v>62</v>
      </c>
      <c r="B331" t="s">
        <v>186</v>
      </c>
      <c r="C331" t="s">
        <v>61</v>
      </c>
      <c r="D331" t="s">
        <v>61</v>
      </c>
      <c r="E331" t="s">
        <v>186</v>
      </c>
      <c r="F331" t="s">
        <v>61</v>
      </c>
      <c r="G331" t="s">
        <v>61</v>
      </c>
      <c r="H331" t="s">
        <v>61</v>
      </c>
      <c r="I331" t="s">
        <v>208</v>
      </c>
      <c r="J331" s="22">
        <v>43713</v>
      </c>
      <c r="K331" s="28">
        <v>19</v>
      </c>
      <c r="L331">
        <v>19</v>
      </c>
      <c r="M331">
        <v>4</v>
      </c>
      <c r="N331">
        <v>4</v>
      </c>
      <c r="O331">
        <v>0</v>
      </c>
      <c r="P331">
        <v>0</v>
      </c>
      <c r="Q331">
        <v>1</v>
      </c>
      <c r="R331">
        <v>1</v>
      </c>
      <c r="S331" s="28">
        <v>1</v>
      </c>
      <c r="AR331">
        <v>63.5</v>
      </c>
      <c r="AS331">
        <v>62.5</v>
      </c>
      <c r="AT331">
        <v>63</v>
      </c>
      <c r="AU331">
        <v>63</v>
      </c>
      <c r="AV331">
        <v>63</v>
      </c>
      <c r="AW331">
        <v>63</v>
      </c>
      <c r="AX331">
        <v>63</v>
      </c>
      <c r="AY331">
        <v>62</v>
      </c>
      <c r="AZ331">
        <v>62.5</v>
      </c>
      <c r="BA331">
        <v>63</v>
      </c>
      <c r="BB331">
        <v>64.5</v>
      </c>
      <c r="BC331">
        <v>68</v>
      </c>
      <c r="BD331">
        <v>70.5</v>
      </c>
      <c r="BE331">
        <v>73</v>
      </c>
      <c r="BF331">
        <v>73.5</v>
      </c>
      <c r="BG331">
        <v>74</v>
      </c>
      <c r="BH331">
        <v>74.5</v>
      </c>
      <c r="BI331">
        <v>74</v>
      </c>
      <c r="BJ331">
        <v>73</v>
      </c>
      <c r="BK331">
        <v>71</v>
      </c>
      <c r="BL331">
        <v>68.5</v>
      </c>
      <c r="BM331">
        <v>67.5</v>
      </c>
      <c r="BN331">
        <v>66</v>
      </c>
      <c r="BO331">
        <v>65</v>
      </c>
      <c r="DL331">
        <v>19</v>
      </c>
      <c r="DM331">
        <v>19</v>
      </c>
    </row>
    <row r="332" spans="1:117" hidden="1" x14ac:dyDescent="0.25">
      <c r="A332" t="s">
        <v>62</v>
      </c>
      <c r="B332" t="s">
        <v>37</v>
      </c>
      <c r="C332" t="s">
        <v>61</v>
      </c>
      <c r="D332" t="s">
        <v>61</v>
      </c>
      <c r="E332" t="s">
        <v>37</v>
      </c>
      <c r="F332" t="s">
        <v>61</v>
      </c>
      <c r="G332" t="s">
        <v>61</v>
      </c>
      <c r="H332" t="s">
        <v>61</v>
      </c>
      <c r="I332" t="s">
        <v>208</v>
      </c>
      <c r="J332" s="22">
        <v>43713</v>
      </c>
      <c r="K332" s="28">
        <v>19</v>
      </c>
      <c r="L332">
        <v>19</v>
      </c>
      <c r="M332">
        <v>51</v>
      </c>
      <c r="N332">
        <v>51</v>
      </c>
      <c r="O332">
        <v>0</v>
      </c>
      <c r="P332">
        <v>0</v>
      </c>
      <c r="Q332">
        <v>0</v>
      </c>
      <c r="R332">
        <v>1</v>
      </c>
      <c r="S332" s="28">
        <v>1</v>
      </c>
      <c r="AR332">
        <v>63.5</v>
      </c>
      <c r="AS332">
        <v>62.5</v>
      </c>
      <c r="AT332">
        <v>63</v>
      </c>
      <c r="AU332">
        <v>63</v>
      </c>
      <c r="AV332">
        <v>63</v>
      </c>
      <c r="AW332">
        <v>63</v>
      </c>
      <c r="AX332">
        <v>63</v>
      </c>
      <c r="AY332">
        <v>62</v>
      </c>
      <c r="AZ332">
        <v>62.5</v>
      </c>
      <c r="BA332">
        <v>63</v>
      </c>
      <c r="BB332">
        <v>64.5</v>
      </c>
      <c r="BC332">
        <v>68</v>
      </c>
      <c r="BD332">
        <v>70.5</v>
      </c>
      <c r="BE332">
        <v>73</v>
      </c>
      <c r="BF332">
        <v>73.5</v>
      </c>
      <c r="BG332">
        <v>74</v>
      </c>
      <c r="BH332">
        <v>74.5</v>
      </c>
      <c r="BI332">
        <v>74</v>
      </c>
      <c r="BJ332">
        <v>73</v>
      </c>
      <c r="BK332">
        <v>71</v>
      </c>
      <c r="BL332">
        <v>68.5</v>
      </c>
      <c r="BM332">
        <v>67.5</v>
      </c>
      <c r="BN332">
        <v>66</v>
      </c>
      <c r="BO332">
        <v>65</v>
      </c>
      <c r="DL332">
        <v>19</v>
      </c>
      <c r="DM332">
        <v>19</v>
      </c>
    </row>
    <row r="333" spans="1:117" hidden="1" x14ac:dyDescent="0.25">
      <c r="A333" t="s">
        <v>62</v>
      </c>
      <c r="B333" t="s">
        <v>109</v>
      </c>
      <c r="C333" t="s">
        <v>61</v>
      </c>
      <c r="D333" t="s">
        <v>109</v>
      </c>
      <c r="E333" t="s">
        <v>61</v>
      </c>
      <c r="F333" t="s">
        <v>61</v>
      </c>
      <c r="G333" t="s">
        <v>61</v>
      </c>
      <c r="H333" t="s">
        <v>61</v>
      </c>
      <c r="I333" t="s">
        <v>208</v>
      </c>
      <c r="J333" s="22">
        <v>43713</v>
      </c>
      <c r="K333" s="28">
        <v>19</v>
      </c>
      <c r="L333">
        <v>19</v>
      </c>
      <c r="M333">
        <v>60</v>
      </c>
      <c r="N333">
        <v>60</v>
      </c>
      <c r="O333">
        <v>0</v>
      </c>
      <c r="P333">
        <v>0</v>
      </c>
      <c r="Q333">
        <v>0</v>
      </c>
      <c r="R333">
        <v>1</v>
      </c>
      <c r="S333" s="28">
        <v>1</v>
      </c>
      <c r="AR333">
        <v>63.5</v>
      </c>
      <c r="AS333">
        <v>62.5</v>
      </c>
      <c r="AT333">
        <v>63</v>
      </c>
      <c r="AU333">
        <v>63</v>
      </c>
      <c r="AV333">
        <v>63</v>
      </c>
      <c r="AW333">
        <v>63</v>
      </c>
      <c r="AX333">
        <v>63</v>
      </c>
      <c r="AY333">
        <v>62</v>
      </c>
      <c r="AZ333">
        <v>62.5</v>
      </c>
      <c r="BA333">
        <v>63</v>
      </c>
      <c r="BB333">
        <v>64.5</v>
      </c>
      <c r="BC333">
        <v>68</v>
      </c>
      <c r="BD333">
        <v>70.5</v>
      </c>
      <c r="BE333">
        <v>73</v>
      </c>
      <c r="BF333">
        <v>73.5</v>
      </c>
      <c r="BG333">
        <v>74</v>
      </c>
      <c r="BH333">
        <v>74.5</v>
      </c>
      <c r="BI333">
        <v>74</v>
      </c>
      <c r="BJ333">
        <v>73</v>
      </c>
      <c r="BK333">
        <v>71</v>
      </c>
      <c r="BL333">
        <v>68.5</v>
      </c>
      <c r="BM333">
        <v>67.5</v>
      </c>
      <c r="BN333">
        <v>66</v>
      </c>
      <c r="BO333">
        <v>65</v>
      </c>
      <c r="DL333">
        <v>19</v>
      </c>
      <c r="DM333">
        <v>19</v>
      </c>
    </row>
    <row r="334" spans="1:117" hidden="1" x14ac:dyDescent="0.25">
      <c r="A334" t="s">
        <v>62</v>
      </c>
      <c r="B334" t="s">
        <v>101</v>
      </c>
      <c r="C334" t="s">
        <v>61</v>
      </c>
      <c r="D334" t="s">
        <v>61</v>
      </c>
      <c r="E334" t="s">
        <v>61</v>
      </c>
      <c r="F334" t="s">
        <v>61</v>
      </c>
      <c r="G334" t="s">
        <v>61</v>
      </c>
      <c r="H334" t="s">
        <v>101</v>
      </c>
      <c r="I334" t="s">
        <v>208</v>
      </c>
      <c r="J334" s="22">
        <v>43713</v>
      </c>
      <c r="K334" s="28">
        <v>19</v>
      </c>
      <c r="L334">
        <v>19</v>
      </c>
      <c r="M334">
        <v>20</v>
      </c>
      <c r="N334">
        <v>20</v>
      </c>
      <c r="O334">
        <v>0</v>
      </c>
      <c r="P334">
        <v>0</v>
      </c>
      <c r="Q334">
        <v>0</v>
      </c>
      <c r="R334">
        <v>1</v>
      </c>
      <c r="S334" s="28">
        <v>1</v>
      </c>
      <c r="AR334">
        <v>63.5</v>
      </c>
      <c r="AS334">
        <v>62.5</v>
      </c>
      <c r="AT334">
        <v>63</v>
      </c>
      <c r="AU334">
        <v>63</v>
      </c>
      <c r="AV334">
        <v>63</v>
      </c>
      <c r="AW334">
        <v>63</v>
      </c>
      <c r="AX334">
        <v>63</v>
      </c>
      <c r="AY334">
        <v>62</v>
      </c>
      <c r="AZ334">
        <v>62.5</v>
      </c>
      <c r="BA334">
        <v>63</v>
      </c>
      <c r="BB334">
        <v>64.5</v>
      </c>
      <c r="BC334">
        <v>68</v>
      </c>
      <c r="BD334">
        <v>70.5</v>
      </c>
      <c r="BE334">
        <v>73</v>
      </c>
      <c r="BF334">
        <v>73.5</v>
      </c>
      <c r="BG334">
        <v>74</v>
      </c>
      <c r="BH334">
        <v>74.5</v>
      </c>
      <c r="BI334">
        <v>74</v>
      </c>
      <c r="BJ334">
        <v>73</v>
      </c>
      <c r="BK334">
        <v>71</v>
      </c>
      <c r="BL334">
        <v>68.5</v>
      </c>
      <c r="BM334">
        <v>67.5</v>
      </c>
      <c r="BN334">
        <v>66</v>
      </c>
      <c r="BO334">
        <v>65</v>
      </c>
      <c r="DL334">
        <v>19</v>
      </c>
      <c r="DM334">
        <v>19</v>
      </c>
    </row>
    <row r="335" spans="1:117" hidden="1" x14ac:dyDescent="0.25">
      <c r="A335" t="s">
        <v>62</v>
      </c>
      <c r="B335" t="s">
        <v>35</v>
      </c>
      <c r="C335" t="s">
        <v>61</v>
      </c>
      <c r="D335" t="s">
        <v>61</v>
      </c>
      <c r="E335" t="s">
        <v>35</v>
      </c>
      <c r="F335" t="s">
        <v>61</v>
      </c>
      <c r="G335" t="s">
        <v>61</v>
      </c>
      <c r="H335" t="s">
        <v>61</v>
      </c>
      <c r="I335" t="s">
        <v>208</v>
      </c>
      <c r="J335" s="22">
        <v>43713</v>
      </c>
      <c r="K335" s="28">
        <v>19</v>
      </c>
      <c r="L335">
        <v>19</v>
      </c>
      <c r="M335">
        <v>1</v>
      </c>
      <c r="N335">
        <v>1</v>
      </c>
      <c r="O335">
        <v>0</v>
      </c>
      <c r="P335">
        <v>1</v>
      </c>
      <c r="Q335">
        <v>1</v>
      </c>
      <c r="R335">
        <v>1</v>
      </c>
      <c r="S335" s="28">
        <v>1</v>
      </c>
      <c r="AR335">
        <v>63.5</v>
      </c>
      <c r="AS335">
        <v>62.5</v>
      </c>
      <c r="AT335">
        <v>63</v>
      </c>
      <c r="AU335">
        <v>63</v>
      </c>
      <c r="AV335">
        <v>63</v>
      </c>
      <c r="AW335">
        <v>63</v>
      </c>
      <c r="AX335">
        <v>63</v>
      </c>
      <c r="AY335">
        <v>62</v>
      </c>
      <c r="AZ335">
        <v>62.5</v>
      </c>
      <c r="BA335">
        <v>63</v>
      </c>
      <c r="BB335">
        <v>64.5</v>
      </c>
      <c r="BC335">
        <v>68</v>
      </c>
      <c r="BD335">
        <v>70.5</v>
      </c>
      <c r="BE335">
        <v>73</v>
      </c>
      <c r="BF335">
        <v>73.5</v>
      </c>
      <c r="BG335">
        <v>74</v>
      </c>
      <c r="BH335">
        <v>74.5</v>
      </c>
      <c r="BI335">
        <v>74</v>
      </c>
      <c r="BJ335">
        <v>73</v>
      </c>
      <c r="BK335">
        <v>71</v>
      </c>
      <c r="BL335">
        <v>68.5</v>
      </c>
      <c r="BM335">
        <v>67.5</v>
      </c>
      <c r="BN335">
        <v>66</v>
      </c>
      <c r="BO335">
        <v>65</v>
      </c>
      <c r="DL335">
        <v>19</v>
      </c>
      <c r="DM335">
        <v>19</v>
      </c>
    </row>
    <row r="336" spans="1:117" hidden="1" x14ac:dyDescent="0.25">
      <c r="A336" t="s">
        <v>62</v>
      </c>
      <c r="B336" t="s">
        <v>188</v>
      </c>
      <c r="C336" t="s">
        <v>61</v>
      </c>
      <c r="D336" t="s">
        <v>188</v>
      </c>
      <c r="E336" t="s">
        <v>61</v>
      </c>
      <c r="F336" t="s">
        <v>61</v>
      </c>
      <c r="G336" t="s">
        <v>61</v>
      </c>
      <c r="H336" t="s">
        <v>61</v>
      </c>
      <c r="I336" t="s">
        <v>208</v>
      </c>
      <c r="J336" s="22">
        <v>43713</v>
      </c>
      <c r="K336" s="28">
        <v>19</v>
      </c>
      <c r="L336">
        <v>19</v>
      </c>
      <c r="M336">
        <v>1</v>
      </c>
      <c r="N336">
        <v>1</v>
      </c>
      <c r="O336">
        <v>0</v>
      </c>
      <c r="P336">
        <v>1</v>
      </c>
      <c r="Q336">
        <v>1</v>
      </c>
      <c r="R336">
        <v>1</v>
      </c>
      <c r="S336" s="28">
        <v>1</v>
      </c>
      <c r="AR336">
        <v>63</v>
      </c>
      <c r="AS336">
        <v>62.5</v>
      </c>
      <c r="AT336">
        <v>61.5</v>
      </c>
      <c r="AU336">
        <v>61</v>
      </c>
      <c r="AV336">
        <v>60.5</v>
      </c>
      <c r="AW336">
        <v>61</v>
      </c>
      <c r="AX336">
        <v>61</v>
      </c>
      <c r="AY336">
        <v>61</v>
      </c>
      <c r="AZ336">
        <v>61.5</v>
      </c>
      <c r="BA336">
        <v>64</v>
      </c>
      <c r="BB336">
        <v>68</v>
      </c>
      <c r="BC336">
        <v>69.5</v>
      </c>
      <c r="BD336">
        <v>72.5</v>
      </c>
      <c r="BE336">
        <v>74.5</v>
      </c>
      <c r="BF336">
        <v>76</v>
      </c>
      <c r="BG336">
        <v>77</v>
      </c>
      <c r="BH336">
        <v>77</v>
      </c>
      <c r="BI336">
        <v>75</v>
      </c>
      <c r="BJ336">
        <v>71.5</v>
      </c>
      <c r="BK336">
        <v>68</v>
      </c>
      <c r="BL336">
        <v>65</v>
      </c>
      <c r="BM336">
        <v>64</v>
      </c>
      <c r="BN336">
        <v>64</v>
      </c>
      <c r="BO336">
        <v>63</v>
      </c>
      <c r="DL336">
        <v>19</v>
      </c>
      <c r="DM336">
        <v>19</v>
      </c>
    </row>
    <row r="337" spans="1:117" hidden="1" x14ac:dyDescent="0.25">
      <c r="A337" t="s">
        <v>62</v>
      </c>
      <c r="B337" t="s">
        <v>38</v>
      </c>
      <c r="C337" t="s">
        <v>61</v>
      </c>
      <c r="D337" t="s">
        <v>61</v>
      </c>
      <c r="E337" t="s">
        <v>38</v>
      </c>
      <c r="F337" t="s">
        <v>61</v>
      </c>
      <c r="G337" t="s">
        <v>61</v>
      </c>
      <c r="H337" t="s">
        <v>61</v>
      </c>
      <c r="I337" t="s">
        <v>208</v>
      </c>
      <c r="J337" s="22">
        <v>43713</v>
      </c>
      <c r="K337" s="28">
        <v>19</v>
      </c>
      <c r="L337">
        <v>19</v>
      </c>
      <c r="M337">
        <v>2</v>
      </c>
      <c r="N337">
        <v>2</v>
      </c>
      <c r="O337">
        <v>0</v>
      </c>
      <c r="P337">
        <v>0</v>
      </c>
      <c r="Q337">
        <v>1</v>
      </c>
      <c r="R337">
        <v>1</v>
      </c>
      <c r="S337" s="28">
        <v>1</v>
      </c>
      <c r="AR337">
        <v>63.5</v>
      </c>
      <c r="AS337">
        <v>62.5</v>
      </c>
      <c r="AT337">
        <v>63</v>
      </c>
      <c r="AU337">
        <v>63</v>
      </c>
      <c r="AV337">
        <v>63</v>
      </c>
      <c r="AW337">
        <v>63</v>
      </c>
      <c r="AX337">
        <v>63</v>
      </c>
      <c r="AY337">
        <v>62</v>
      </c>
      <c r="AZ337">
        <v>62.5</v>
      </c>
      <c r="BA337">
        <v>63</v>
      </c>
      <c r="BB337">
        <v>64.5</v>
      </c>
      <c r="BC337">
        <v>68</v>
      </c>
      <c r="BD337">
        <v>70.5</v>
      </c>
      <c r="BE337">
        <v>73</v>
      </c>
      <c r="BF337">
        <v>73.5</v>
      </c>
      <c r="BG337">
        <v>74</v>
      </c>
      <c r="BH337">
        <v>74.5</v>
      </c>
      <c r="BI337">
        <v>74</v>
      </c>
      <c r="BJ337">
        <v>73</v>
      </c>
      <c r="BK337">
        <v>71</v>
      </c>
      <c r="BL337">
        <v>68.5</v>
      </c>
      <c r="BM337">
        <v>67.5</v>
      </c>
      <c r="BN337">
        <v>66</v>
      </c>
      <c r="BO337">
        <v>65</v>
      </c>
      <c r="DL337">
        <v>19</v>
      </c>
      <c r="DM337">
        <v>19</v>
      </c>
    </row>
    <row r="338" spans="1:117" hidden="1" x14ac:dyDescent="0.25">
      <c r="A338" t="s">
        <v>62</v>
      </c>
      <c r="B338" t="s">
        <v>30</v>
      </c>
      <c r="C338" t="s">
        <v>61</v>
      </c>
      <c r="D338" t="s">
        <v>61</v>
      </c>
      <c r="E338" t="s">
        <v>30</v>
      </c>
      <c r="F338" t="s">
        <v>61</v>
      </c>
      <c r="G338" t="s">
        <v>61</v>
      </c>
      <c r="H338" t="s">
        <v>61</v>
      </c>
      <c r="I338" t="s">
        <v>208</v>
      </c>
      <c r="J338" s="22">
        <v>43713</v>
      </c>
      <c r="K338" s="28">
        <v>19</v>
      </c>
      <c r="L338">
        <v>19</v>
      </c>
      <c r="M338">
        <v>1</v>
      </c>
      <c r="N338">
        <v>1</v>
      </c>
      <c r="O338">
        <v>0</v>
      </c>
      <c r="P338">
        <v>1</v>
      </c>
      <c r="Q338">
        <v>1</v>
      </c>
      <c r="R338">
        <v>1</v>
      </c>
      <c r="S338" s="28">
        <v>1</v>
      </c>
      <c r="AR338">
        <v>63.5</v>
      </c>
      <c r="AS338">
        <v>62.5</v>
      </c>
      <c r="AT338">
        <v>63</v>
      </c>
      <c r="AU338">
        <v>63</v>
      </c>
      <c r="AV338">
        <v>63</v>
      </c>
      <c r="AW338">
        <v>63</v>
      </c>
      <c r="AX338">
        <v>63</v>
      </c>
      <c r="AY338">
        <v>62</v>
      </c>
      <c r="AZ338">
        <v>62.5</v>
      </c>
      <c r="BA338">
        <v>63</v>
      </c>
      <c r="BB338">
        <v>64.5</v>
      </c>
      <c r="BC338">
        <v>68</v>
      </c>
      <c r="BD338">
        <v>70.5</v>
      </c>
      <c r="BE338">
        <v>73</v>
      </c>
      <c r="BF338">
        <v>73.5</v>
      </c>
      <c r="BG338">
        <v>74</v>
      </c>
      <c r="BH338">
        <v>74.5</v>
      </c>
      <c r="BI338">
        <v>74</v>
      </c>
      <c r="BJ338">
        <v>73</v>
      </c>
      <c r="BK338">
        <v>71</v>
      </c>
      <c r="BL338">
        <v>68.5</v>
      </c>
      <c r="BM338">
        <v>67.5</v>
      </c>
      <c r="BN338">
        <v>66</v>
      </c>
      <c r="BO338">
        <v>65</v>
      </c>
      <c r="DL338">
        <v>19</v>
      </c>
      <c r="DM338">
        <v>19</v>
      </c>
    </row>
    <row r="339" spans="1:117" hidden="1" x14ac:dyDescent="0.25">
      <c r="A339" t="s">
        <v>62</v>
      </c>
      <c r="B339" t="s">
        <v>187</v>
      </c>
      <c r="C339" t="s">
        <v>61</v>
      </c>
      <c r="D339" t="s">
        <v>187</v>
      </c>
      <c r="E339" t="s">
        <v>61</v>
      </c>
      <c r="F339" t="s">
        <v>61</v>
      </c>
      <c r="G339" t="s">
        <v>61</v>
      </c>
      <c r="H339" t="s">
        <v>61</v>
      </c>
      <c r="I339" t="s">
        <v>208</v>
      </c>
      <c r="J339" s="22">
        <v>43713</v>
      </c>
      <c r="K339" s="28">
        <v>19</v>
      </c>
      <c r="L339">
        <v>19</v>
      </c>
      <c r="M339">
        <v>1</v>
      </c>
      <c r="N339">
        <v>1</v>
      </c>
      <c r="O339">
        <v>0</v>
      </c>
      <c r="P339">
        <v>1</v>
      </c>
      <c r="Q339">
        <v>1</v>
      </c>
      <c r="R339">
        <v>1</v>
      </c>
      <c r="S339" s="28">
        <v>1</v>
      </c>
      <c r="AR339">
        <v>63.5</v>
      </c>
      <c r="AS339">
        <v>62.5</v>
      </c>
      <c r="AT339">
        <v>63</v>
      </c>
      <c r="AU339">
        <v>63</v>
      </c>
      <c r="AV339">
        <v>63</v>
      </c>
      <c r="AW339">
        <v>63</v>
      </c>
      <c r="AX339">
        <v>63</v>
      </c>
      <c r="AY339">
        <v>62</v>
      </c>
      <c r="AZ339">
        <v>62.5</v>
      </c>
      <c r="BA339">
        <v>63</v>
      </c>
      <c r="BB339">
        <v>64.5</v>
      </c>
      <c r="BC339">
        <v>68</v>
      </c>
      <c r="BD339">
        <v>70.5</v>
      </c>
      <c r="BE339">
        <v>73</v>
      </c>
      <c r="BF339">
        <v>73.5</v>
      </c>
      <c r="BG339">
        <v>74</v>
      </c>
      <c r="BH339">
        <v>74.5</v>
      </c>
      <c r="BI339">
        <v>74</v>
      </c>
      <c r="BJ339">
        <v>73</v>
      </c>
      <c r="BK339">
        <v>71</v>
      </c>
      <c r="BL339">
        <v>68.5</v>
      </c>
      <c r="BM339">
        <v>67.5</v>
      </c>
      <c r="BN339">
        <v>66</v>
      </c>
      <c r="BO339">
        <v>65</v>
      </c>
      <c r="DL339">
        <v>19</v>
      </c>
      <c r="DM339">
        <v>19</v>
      </c>
    </row>
    <row r="340" spans="1:117" hidden="1" x14ac:dyDescent="0.25">
      <c r="A340" t="s">
        <v>62</v>
      </c>
      <c r="B340" t="s">
        <v>189</v>
      </c>
      <c r="C340" t="s">
        <v>189</v>
      </c>
      <c r="D340" t="s">
        <v>61</v>
      </c>
      <c r="E340" t="s">
        <v>61</v>
      </c>
      <c r="F340" t="s">
        <v>61</v>
      </c>
      <c r="G340" t="s">
        <v>61</v>
      </c>
      <c r="H340" t="s">
        <v>61</v>
      </c>
      <c r="I340" t="s">
        <v>208</v>
      </c>
      <c r="J340" s="22">
        <v>43713</v>
      </c>
      <c r="K340" s="28">
        <v>19</v>
      </c>
      <c r="L340">
        <v>19</v>
      </c>
      <c r="M340">
        <v>24</v>
      </c>
      <c r="N340">
        <v>24</v>
      </c>
      <c r="O340">
        <v>0</v>
      </c>
      <c r="P340">
        <v>0</v>
      </c>
      <c r="Q340">
        <v>0</v>
      </c>
      <c r="R340">
        <v>1</v>
      </c>
      <c r="S340" s="28">
        <v>1</v>
      </c>
      <c r="AR340">
        <v>63.5</v>
      </c>
      <c r="AS340">
        <v>62.5</v>
      </c>
      <c r="AT340">
        <v>63</v>
      </c>
      <c r="AU340">
        <v>63</v>
      </c>
      <c r="AV340">
        <v>63</v>
      </c>
      <c r="AW340">
        <v>63</v>
      </c>
      <c r="AX340">
        <v>63</v>
      </c>
      <c r="AY340">
        <v>62</v>
      </c>
      <c r="AZ340">
        <v>62.5</v>
      </c>
      <c r="BA340">
        <v>63</v>
      </c>
      <c r="BB340">
        <v>64.5</v>
      </c>
      <c r="BC340">
        <v>68</v>
      </c>
      <c r="BD340">
        <v>70.5</v>
      </c>
      <c r="BE340">
        <v>73</v>
      </c>
      <c r="BF340">
        <v>73.5</v>
      </c>
      <c r="BG340">
        <v>74</v>
      </c>
      <c r="BH340">
        <v>74.5</v>
      </c>
      <c r="BI340">
        <v>74</v>
      </c>
      <c r="BJ340">
        <v>73</v>
      </c>
      <c r="BK340">
        <v>71</v>
      </c>
      <c r="BL340">
        <v>68.5</v>
      </c>
      <c r="BM340">
        <v>67.5</v>
      </c>
      <c r="BN340">
        <v>66</v>
      </c>
      <c r="BO340">
        <v>65</v>
      </c>
      <c r="DL340">
        <v>19</v>
      </c>
      <c r="DM340">
        <v>19</v>
      </c>
    </row>
    <row r="341" spans="1:117" hidden="1" x14ac:dyDescent="0.25">
      <c r="A341" t="s">
        <v>62</v>
      </c>
      <c r="B341" t="s">
        <v>31</v>
      </c>
      <c r="C341" t="s">
        <v>61</v>
      </c>
      <c r="D341" t="s">
        <v>61</v>
      </c>
      <c r="E341" t="s">
        <v>31</v>
      </c>
      <c r="F341" t="s">
        <v>61</v>
      </c>
      <c r="G341" t="s">
        <v>61</v>
      </c>
      <c r="H341" t="s">
        <v>61</v>
      </c>
      <c r="I341" t="s">
        <v>208</v>
      </c>
      <c r="J341" s="22">
        <v>43713</v>
      </c>
      <c r="K341" s="28">
        <v>19</v>
      </c>
      <c r="L341">
        <v>19</v>
      </c>
      <c r="M341">
        <v>3</v>
      </c>
      <c r="N341">
        <v>3</v>
      </c>
      <c r="O341">
        <v>1</v>
      </c>
      <c r="P341">
        <v>0</v>
      </c>
      <c r="Q341">
        <v>1</v>
      </c>
      <c r="R341">
        <v>0</v>
      </c>
      <c r="S341" s="28">
        <v>1</v>
      </c>
      <c r="AR341">
        <v>63.333329999999997</v>
      </c>
      <c r="AS341">
        <v>62.5</v>
      </c>
      <c r="AT341">
        <v>62.5</v>
      </c>
      <c r="AU341">
        <v>62.333329999999997</v>
      </c>
      <c r="AV341">
        <v>62.166670000000003</v>
      </c>
      <c r="AW341">
        <v>62.333329999999997</v>
      </c>
      <c r="AX341">
        <v>62.333329999999997</v>
      </c>
      <c r="AY341">
        <v>61.666670000000003</v>
      </c>
      <c r="AZ341">
        <v>62.166670000000003</v>
      </c>
      <c r="BA341">
        <v>63.333329999999997</v>
      </c>
      <c r="BB341">
        <v>65.666669999999996</v>
      </c>
      <c r="BC341">
        <v>68.5</v>
      </c>
      <c r="BD341">
        <v>71.166669999999996</v>
      </c>
      <c r="BE341">
        <v>73.5</v>
      </c>
      <c r="BF341">
        <v>74.333330000000004</v>
      </c>
      <c r="BG341">
        <v>75</v>
      </c>
      <c r="BH341">
        <v>75.333330000000004</v>
      </c>
      <c r="BI341">
        <v>74.333330000000004</v>
      </c>
      <c r="BJ341">
        <v>72.5</v>
      </c>
      <c r="BK341">
        <v>70</v>
      </c>
      <c r="BL341">
        <v>67.333330000000004</v>
      </c>
      <c r="BM341">
        <v>66.333330000000004</v>
      </c>
      <c r="BN341">
        <v>65.333330000000004</v>
      </c>
      <c r="BO341">
        <v>64.333330000000004</v>
      </c>
      <c r="DL341">
        <v>19</v>
      </c>
      <c r="DM341">
        <v>19</v>
      </c>
    </row>
    <row r="342" spans="1:117" hidden="1" x14ac:dyDescent="0.25">
      <c r="A342" t="s">
        <v>62</v>
      </c>
      <c r="B342" t="s">
        <v>102</v>
      </c>
      <c r="C342" t="s">
        <v>61</v>
      </c>
      <c r="D342" t="s">
        <v>61</v>
      </c>
      <c r="E342" t="s">
        <v>61</v>
      </c>
      <c r="F342" t="s">
        <v>61</v>
      </c>
      <c r="G342" t="s">
        <v>61</v>
      </c>
      <c r="H342" t="s">
        <v>102</v>
      </c>
      <c r="I342" t="s">
        <v>208</v>
      </c>
      <c r="J342" s="22">
        <v>43713</v>
      </c>
      <c r="K342" s="28">
        <v>19</v>
      </c>
      <c r="L342">
        <v>19</v>
      </c>
      <c r="M342">
        <v>42</v>
      </c>
      <c r="N342">
        <v>42</v>
      </c>
      <c r="O342">
        <v>1</v>
      </c>
      <c r="P342">
        <v>0</v>
      </c>
      <c r="Q342">
        <v>0</v>
      </c>
      <c r="R342">
        <v>0</v>
      </c>
      <c r="S342" s="28">
        <v>0</v>
      </c>
      <c r="T342">
        <v>37899.74</v>
      </c>
      <c r="U342">
        <v>36108.559999999998</v>
      </c>
      <c r="V342">
        <v>34748.01</v>
      </c>
      <c r="W342">
        <v>34348.44</v>
      </c>
      <c r="X342">
        <v>34620.25</v>
      </c>
      <c r="Y342">
        <v>36598.94</v>
      </c>
      <c r="Z342">
        <v>41550.199999999997</v>
      </c>
      <c r="AA342">
        <v>43379.12</v>
      </c>
      <c r="AB342">
        <v>45464.58</v>
      </c>
      <c r="AC342">
        <v>48219.6</v>
      </c>
      <c r="AD342">
        <v>50019.3</v>
      </c>
      <c r="AE342">
        <v>53130.27</v>
      </c>
      <c r="AF342">
        <v>55494.83</v>
      </c>
      <c r="AG342">
        <v>56044.91</v>
      </c>
      <c r="AH342">
        <v>57597</v>
      </c>
      <c r="AI342">
        <v>60763.34</v>
      </c>
      <c r="AJ342">
        <v>60565.21</v>
      </c>
      <c r="AK342">
        <v>50738.07</v>
      </c>
      <c r="AL342">
        <v>44932.5</v>
      </c>
      <c r="AM342">
        <v>47838.69</v>
      </c>
      <c r="AN342">
        <v>49479.59</v>
      </c>
      <c r="AO342">
        <v>47987.99</v>
      </c>
      <c r="AP342">
        <v>41301.35</v>
      </c>
      <c r="AQ342">
        <v>37399.85</v>
      </c>
      <c r="AR342">
        <v>63.488100000000003</v>
      </c>
      <c r="AS342">
        <v>62.5</v>
      </c>
      <c r="AT342">
        <v>62.964289999999998</v>
      </c>
      <c r="AU342">
        <v>62.952379999999998</v>
      </c>
      <c r="AV342">
        <v>62.940480000000001</v>
      </c>
      <c r="AW342">
        <v>62.952379999999998</v>
      </c>
      <c r="AX342">
        <v>62.952379999999998</v>
      </c>
      <c r="AY342">
        <v>61.976190000000003</v>
      </c>
      <c r="AZ342">
        <v>62.476190000000003</v>
      </c>
      <c r="BA342">
        <v>63.023809999999997</v>
      </c>
      <c r="BB342">
        <v>64.583330000000004</v>
      </c>
      <c r="BC342">
        <v>68.035709999999995</v>
      </c>
      <c r="BD342">
        <v>70.547619999999995</v>
      </c>
      <c r="BE342">
        <v>73.035709999999995</v>
      </c>
      <c r="BF342">
        <v>73.559520000000006</v>
      </c>
      <c r="BG342">
        <v>74.071430000000007</v>
      </c>
      <c r="BH342">
        <v>74.559520000000006</v>
      </c>
      <c r="BI342">
        <v>74.023809999999997</v>
      </c>
      <c r="BJ342">
        <v>72.964290000000005</v>
      </c>
      <c r="BK342">
        <v>70.928569999999993</v>
      </c>
      <c r="BL342">
        <v>68.416669999999996</v>
      </c>
      <c r="BM342">
        <v>67.416669999999996</v>
      </c>
      <c r="BN342">
        <v>65.952380000000005</v>
      </c>
      <c r="BO342">
        <v>64.952380000000005</v>
      </c>
      <c r="BP342">
        <v>-2359.9290000000001</v>
      </c>
      <c r="BQ342">
        <v>-1995.6079999999999</v>
      </c>
      <c r="BR342">
        <v>-1835.182</v>
      </c>
      <c r="BS342">
        <v>-1070.595</v>
      </c>
      <c r="BT342">
        <v>-957.66060000000004</v>
      </c>
      <c r="BU342">
        <v>-589.64840000000004</v>
      </c>
      <c r="BV342">
        <v>-144.9622</v>
      </c>
      <c r="BW342">
        <v>286.47120000000001</v>
      </c>
      <c r="BX342">
        <v>586.80370000000005</v>
      </c>
      <c r="BY342">
        <v>856.66020000000003</v>
      </c>
      <c r="BZ342">
        <v>318.25779999999997</v>
      </c>
      <c r="CA342">
        <v>68.675089999999997</v>
      </c>
      <c r="CB342">
        <v>344.16980000000001</v>
      </c>
      <c r="CC342">
        <v>174.70920000000001</v>
      </c>
      <c r="CD342">
        <v>-300.70299999999997</v>
      </c>
      <c r="CE342">
        <v>-1388.327</v>
      </c>
      <c r="CF342">
        <v>-1436.2239999999999</v>
      </c>
      <c r="CG342">
        <v>2994.413</v>
      </c>
      <c r="CH342">
        <v>10038.120000000001</v>
      </c>
      <c r="CI342">
        <v>3041.038</v>
      </c>
      <c r="CJ342">
        <v>-218.4391</v>
      </c>
      <c r="CK342">
        <v>-445.59429999999998</v>
      </c>
      <c r="CL342">
        <v>182.5574</v>
      </c>
      <c r="CM342">
        <v>363.63139999999999</v>
      </c>
      <c r="CN342">
        <v>1579769</v>
      </c>
      <c r="CO342">
        <v>1867164</v>
      </c>
      <c r="CP342">
        <v>1412742</v>
      </c>
      <c r="CQ342">
        <v>646347.4</v>
      </c>
      <c r="CR342">
        <v>244351.5</v>
      </c>
      <c r="CS342">
        <v>87363.38</v>
      </c>
      <c r="CT342">
        <v>89790.71</v>
      </c>
      <c r="CU342">
        <v>118259.3</v>
      </c>
      <c r="CV342">
        <v>172023.6</v>
      </c>
      <c r="CW342">
        <v>172865.5</v>
      </c>
      <c r="CX342">
        <v>1379260</v>
      </c>
      <c r="CY342">
        <v>1495721</v>
      </c>
      <c r="CZ342">
        <v>1059618</v>
      </c>
      <c r="DA342">
        <v>959149.5</v>
      </c>
      <c r="DB342">
        <v>701780.9</v>
      </c>
      <c r="DC342">
        <v>1884263</v>
      </c>
      <c r="DD342">
        <v>1985729</v>
      </c>
      <c r="DE342">
        <v>1864171</v>
      </c>
      <c r="DF342">
        <v>990843.1</v>
      </c>
      <c r="DG342">
        <v>417118.4</v>
      </c>
      <c r="DH342">
        <v>873045.9</v>
      </c>
      <c r="DI342">
        <v>1515859</v>
      </c>
      <c r="DJ342">
        <v>97773.68</v>
      </c>
      <c r="DK342">
        <v>924795.9</v>
      </c>
      <c r="DL342">
        <v>19</v>
      </c>
      <c r="DM342">
        <v>19</v>
      </c>
    </row>
    <row r="343" spans="1:117" hidden="1" x14ac:dyDescent="0.25">
      <c r="A343" t="s">
        <v>62</v>
      </c>
      <c r="B343" t="s">
        <v>202</v>
      </c>
      <c r="C343" t="s">
        <v>61</v>
      </c>
      <c r="D343" t="s">
        <v>61</v>
      </c>
      <c r="E343" t="s">
        <v>61</v>
      </c>
      <c r="F343" t="s">
        <v>97</v>
      </c>
      <c r="G343" t="s">
        <v>61</v>
      </c>
      <c r="H343" t="s">
        <v>61</v>
      </c>
      <c r="I343" t="s">
        <v>208</v>
      </c>
      <c r="J343" s="22">
        <v>43713</v>
      </c>
      <c r="K343" s="28">
        <v>19</v>
      </c>
      <c r="L343">
        <v>19</v>
      </c>
      <c r="M343">
        <v>62</v>
      </c>
      <c r="N343">
        <v>62</v>
      </c>
      <c r="O343">
        <v>1</v>
      </c>
      <c r="P343">
        <v>0</v>
      </c>
      <c r="Q343">
        <v>0</v>
      </c>
      <c r="R343">
        <v>0</v>
      </c>
      <c r="S343" s="28">
        <v>0</v>
      </c>
      <c r="T343">
        <v>38791.74</v>
      </c>
      <c r="U343">
        <v>37023.82</v>
      </c>
      <c r="V343">
        <v>35661.660000000003</v>
      </c>
      <c r="W343">
        <v>35256.47</v>
      </c>
      <c r="X343">
        <v>35526.68</v>
      </c>
      <c r="Y343">
        <v>37595.370000000003</v>
      </c>
      <c r="Z343">
        <v>42880.44</v>
      </c>
      <c r="AA343">
        <v>44808.800000000003</v>
      </c>
      <c r="AB343">
        <v>47161.4</v>
      </c>
      <c r="AC343">
        <v>50152.53</v>
      </c>
      <c r="AD343">
        <v>52052.19</v>
      </c>
      <c r="AE343">
        <v>55227.15</v>
      </c>
      <c r="AF343">
        <v>57630.12</v>
      </c>
      <c r="AG343">
        <v>58213.02</v>
      </c>
      <c r="AH343">
        <v>59800.92</v>
      </c>
      <c r="AI343">
        <v>62870.57</v>
      </c>
      <c r="AJ343">
        <v>62552.52</v>
      </c>
      <c r="AK343">
        <v>52510.66</v>
      </c>
      <c r="AL343">
        <v>46365.71</v>
      </c>
      <c r="AM343">
        <v>48957.41</v>
      </c>
      <c r="AN343">
        <v>50574.58</v>
      </c>
      <c r="AO343">
        <v>49062.73</v>
      </c>
      <c r="AP343">
        <v>42332.43</v>
      </c>
      <c r="AQ343">
        <v>38353.53</v>
      </c>
      <c r="AR343">
        <v>63.49194</v>
      </c>
      <c r="AS343">
        <v>62.5</v>
      </c>
      <c r="AT343">
        <v>62.975810000000003</v>
      </c>
      <c r="AU343">
        <v>62.967739999999999</v>
      </c>
      <c r="AV343">
        <v>62.959679999999999</v>
      </c>
      <c r="AW343">
        <v>62.967739999999999</v>
      </c>
      <c r="AX343">
        <v>62.967739999999999</v>
      </c>
      <c r="AY343">
        <v>61.983870000000003</v>
      </c>
      <c r="AZ343">
        <v>62.483870000000003</v>
      </c>
      <c r="BA343">
        <v>63.016129999999997</v>
      </c>
      <c r="BB343">
        <v>64.556449999999998</v>
      </c>
      <c r="BC343">
        <v>68.024190000000004</v>
      </c>
      <c r="BD343">
        <v>70.532259999999994</v>
      </c>
      <c r="BE343">
        <v>73.024190000000004</v>
      </c>
      <c r="BF343">
        <v>73.540319999999994</v>
      </c>
      <c r="BG343">
        <v>74.048389999999998</v>
      </c>
      <c r="BH343">
        <v>74.540319999999994</v>
      </c>
      <c r="BI343">
        <v>74.016130000000004</v>
      </c>
      <c r="BJ343">
        <v>72.975809999999996</v>
      </c>
      <c r="BK343">
        <v>70.951610000000002</v>
      </c>
      <c r="BL343">
        <v>68.443550000000002</v>
      </c>
      <c r="BM343">
        <v>67.443550000000002</v>
      </c>
      <c r="BN343">
        <v>65.967740000000006</v>
      </c>
      <c r="BO343">
        <v>64.967740000000006</v>
      </c>
      <c r="BP343">
        <v>-2362.4969999999998</v>
      </c>
      <c r="BQ343">
        <v>-1998.921</v>
      </c>
      <c r="BR343">
        <v>-1833.4290000000001</v>
      </c>
      <c r="BS343">
        <v>-1066.4749999999999</v>
      </c>
      <c r="BT343">
        <v>-947.11389999999994</v>
      </c>
      <c r="BU343">
        <v>-558.32479999999998</v>
      </c>
      <c r="BV343">
        <v>-151.87</v>
      </c>
      <c r="BW343">
        <v>293.27460000000002</v>
      </c>
      <c r="BX343">
        <v>565.49890000000005</v>
      </c>
      <c r="BY343">
        <v>836.2287</v>
      </c>
      <c r="BZ343">
        <v>308.28379999999999</v>
      </c>
      <c r="CA343">
        <v>76.329250000000002</v>
      </c>
      <c r="CB343">
        <v>343.2629</v>
      </c>
      <c r="CC343">
        <v>167.6567</v>
      </c>
      <c r="CD343">
        <v>-320.72070000000002</v>
      </c>
      <c r="CE343">
        <v>-1445.2</v>
      </c>
      <c r="CF343">
        <v>-1492.2</v>
      </c>
      <c r="CG343">
        <v>2974.0909999999999</v>
      </c>
      <c r="CH343">
        <v>10210.49</v>
      </c>
      <c r="CI343">
        <v>3139.895</v>
      </c>
      <c r="CJ343">
        <v>-145.71010000000001</v>
      </c>
      <c r="CK343">
        <v>-398.62900000000002</v>
      </c>
      <c r="CL343">
        <v>169.52520000000001</v>
      </c>
      <c r="CM343">
        <v>341.59019999999998</v>
      </c>
      <c r="CN343">
        <v>1579819</v>
      </c>
      <c r="CO343">
        <v>1867212</v>
      </c>
      <c r="CP343">
        <v>1412796</v>
      </c>
      <c r="CQ343">
        <v>646394.30000000005</v>
      </c>
      <c r="CR343">
        <v>244394.5</v>
      </c>
      <c r="CS343">
        <v>87484.81</v>
      </c>
      <c r="CT343">
        <v>89933.65</v>
      </c>
      <c r="CU343">
        <v>118359.8</v>
      </c>
      <c r="CV343">
        <v>172216.4</v>
      </c>
      <c r="CW343">
        <v>173167.5</v>
      </c>
      <c r="CX343">
        <v>1379529</v>
      </c>
      <c r="CY343">
        <v>1495859</v>
      </c>
      <c r="CZ343">
        <v>1059697</v>
      </c>
      <c r="DA343">
        <v>959310.3</v>
      </c>
      <c r="DB343">
        <v>702092.5</v>
      </c>
      <c r="DC343">
        <v>1884731</v>
      </c>
      <c r="DD343">
        <v>1986207</v>
      </c>
      <c r="DE343">
        <v>1864687</v>
      </c>
      <c r="DF343">
        <v>991247.4</v>
      </c>
      <c r="DG343">
        <v>417364.8</v>
      </c>
      <c r="DH343">
        <v>873221.5</v>
      </c>
      <c r="DI343">
        <v>1516008</v>
      </c>
      <c r="DJ343">
        <v>97913.01</v>
      </c>
      <c r="DK343">
        <v>924927.6</v>
      </c>
      <c r="DL343">
        <v>19</v>
      </c>
      <c r="DM343">
        <v>19</v>
      </c>
    </row>
    <row r="344" spans="1:117" hidden="1" x14ac:dyDescent="0.25">
      <c r="A344" t="s">
        <v>62</v>
      </c>
      <c r="B344" t="s">
        <v>36</v>
      </c>
      <c r="C344" t="s">
        <v>36</v>
      </c>
      <c r="D344" t="s">
        <v>61</v>
      </c>
      <c r="E344" t="s">
        <v>61</v>
      </c>
      <c r="F344" t="s">
        <v>61</v>
      </c>
      <c r="G344" t="s">
        <v>61</v>
      </c>
      <c r="H344" t="s">
        <v>61</v>
      </c>
      <c r="I344" t="s">
        <v>208</v>
      </c>
      <c r="J344" s="22">
        <v>43713</v>
      </c>
      <c r="K344" s="28">
        <v>19</v>
      </c>
      <c r="L344">
        <v>19</v>
      </c>
      <c r="M344">
        <v>38</v>
      </c>
      <c r="N344">
        <v>38</v>
      </c>
      <c r="O344">
        <v>1</v>
      </c>
      <c r="P344">
        <v>0</v>
      </c>
      <c r="Q344">
        <v>0</v>
      </c>
      <c r="R344">
        <v>0</v>
      </c>
      <c r="S344" s="28">
        <v>0</v>
      </c>
      <c r="T344">
        <v>35763.96</v>
      </c>
      <c r="U344">
        <v>33957.53</v>
      </c>
      <c r="V344">
        <v>32587.85</v>
      </c>
      <c r="W344">
        <v>32257.21</v>
      </c>
      <c r="X344">
        <v>32478.799999999999</v>
      </c>
      <c r="Y344">
        <v>34099.919999999998</v>
      </c>
      <c r="Z344">
        <v>38157.120000000003</v>
      </c>
      <c r="AA344">
        <v>39834.54</v>
      </c>
      <c r="AB344">
        <v>41566.39</v>
      </c>
      <c r="AC344">
        <v>43753.66</v>
      </c>
      <c r="AD344">
        <v>45118.02</v>
      </c>
      <c r="AE344">
        <v>47661.99</v>
      </c>
      <c r="AF344">
        <v>49618.69</v>
      </c>
      <c r="AG344">
        <v>50141.94</v>
      </c>
      <c r="AH344">
        <v>51841.22</v>
      </c>
      <c r="AI344">
        <v>55154.76</v>
      </c>
      <c r="AJ344">
        <v>55130.43</v>
      </c>
      <c r="AK344">
        <v>45447.47</v>
      </c>
      <c r="AL344">
        <v>40745.17</v>
      </c>
      <c r="AM344">
        <v>43956.36</v>
      </c>
      <c r="AN344">
        <v>46353.38</v>
      </c>
      <c r="AO344">
        <v>45169.43</v>
      </c>
      <c r="AP344">
        <v>38723.300000000003</v>
      </c>
      <c r="AQ344">
        <v>34912.980000000003</v>
      </c>
      <c r="AR344">
        <v>63.486840000000001</v>
      </c>
      <c r="AS344">
        <v>62.5</v>
      </c>
      <c r="AT344">
        <v>62.960529999999999</v>
      </c>
      <c r="AU344">
        <v>62.947369999999999</v>
      </c>
      <c r="AV344">
        <v>62.93421</v>
      </c>
      <c r="AW344">
        <v>62.947369999999999</v>
      </c>
      <c r="AX344">
        <v>62.947369999999999</v>
      </c>
      <c r="AY344">
        <v>61.973680000000002</v>
      </c>
      <c r="AZ344">
        <v>62.473680000000002</v>
      </c>
      <c r="BA344">
        <v>63.026319999999998</v>
      </c>
      <c r="BB344">
        <v>64.592110000000005</v>
      </c>
      <c r="BC344">
        <v>68.039469999999994</v>
      </c>
      <c r="BD344">
        <v>70.552629999999994</v>
      </c>
      <c r="BE344">
        <v>73.039469999999994</v>
      </c>
      <c r="BF344">
        <v>73.565790000000007</v>
      </c>
      <c r="BG344">
        <v>74.078950000000006</v>
      </c>
      <c r="BH344">
        <v>74.565790000000007</v>
      </c>
      <c r="BI344">
        <v>74.026319999999998</v>
      </c>
      <c r="BJ344">
        <v>72.960530000000006</v>
      </c>
      <c r="BK344">
        <v>70.921049999999994</v>
      </c>
      <c r="BL344">
        <v>68.407889999999995</v>
      </c>
      <c r="BM344">
        <v>67.407889999999995</v>
      </c>
      <c r="BN344">
        <v>65.947370000000006</v>
      </c>
      <c r="BO344">
        <v>64.947370000000006</v>
      </c>
      <c r="BP344">
        <v>-2336.4670000000001</v>
      </c>
      <c r="BQ344">
        <v>-1966.1379999999999</v>
      </c>
      <c r="BR344">
        <v>-1801.664</v>
      </c>
      <c r="BS344">
        <v>-1048.1420000000001</v>
      </c>
      <c r="BT344">
        <v>-935.53020000000004</v>
      </c>
      <c r="BU344">
        <v>-666.70780000000002</v>
      </c>
      <c r="BV344">
        <v>-228.3878</v>
      </c>
      <c r="BW344">
        <v>273.38189999999997</v>
      </c>
      <c r="BX344">
        <v>700.47969999999998</v>
      </c>
      <c r="BY344">
        <v>872.96280000000002</v>
      </c>
      <c r="BZ344">
        <v>174.7081</v>
      </c>
      <c r="CA344">
        <v>46.88212</v>
      </c>
      <c r="CB344">
        <v>336.7167</v>
      </c>
      <c r="CC344">
        <v>201.62649999999999</v>
      </c>
      <c r="CD344">
        <v>-250.3837</v>
      </c>
      <c r="CE344">
        <v>-1253.797</v>
      </c>
      <c r="CF344">
        <v>-1305.69</v>
      </c>
      <c r="CG344">
        <v>3215.9780000000001</v>
      </c>
      <c r="CH344">
        <v>9563.9290000000001</v>
      </c>
      <c r="CI344">
        <v>2869.9259999999999</v>
      </c>
      <c r="CJ344">
        <v>-348.86489999999998</v>
      </c>
      <c r="CK344">
        <v>-530.072</v>
      </c>
      <c r="CL344">
        <v>183.21299999999999</v>
      </c>
      <c r="CM344">
        <v>416.32780000000002</v>
      </c>
      <c r="CN344">
        <v>1578390</v>
      </c>
      <c r="CO344">
        <v>1865897</v>
      </c>
      <c r="CP344">
        <v>1411363</v>
      </c>
      <c r="CQ344">
        <v>645146.30000000005</v>
      </c>
      <c r="CR344">
        <v>242941.7</v>
      </c>
      <c r="CS344">
        <v>85398.15</v>
      </c>
      <c r="CT344">
        <v>87723.35</v>
      </c>
      <c r="CU344">
        <v>117030.2</v>
      </c>
      <c r="CV344">
        <v>170586.4</v>
      </c>
      <c r="CW344">
        <v>169689.4</v>
      </c>
      <c r="CX344">
        <v>1375382</v>
      </c>
      <c r="CY344">
        <v>1493757</v>
      </c>
      <c r="CZ344">
        <v>1058666</v>
      </c>
      <c r="DA344">
        <v>957326.5</v>
      </c>
      <c r="DB344">
        <v>698650.8</v>
      </c>
      <c r="DC344">
        <v>1879557</v>
      </c>
      <c r="DD344">
        <v>1980531</v>
      </c>
      <c r="DE344">
        <v>1858231</v>
      </c>
      <c r="DF344">
        <v>985222</v>
      </c>
      <c r="DG344">
        <v>410109.7</v>
      </c>
      <c r="DH344">
        <v>870120.5</v>
      </c>
      <c r="DI344">
        <v>1513355</v>
      </c>
      <c r="DJ344">
        <v>94386.54</v>
      </c>
      <c r="DK344">
        <v>920579.1</v>
      </c>
      <c r="DL344">
        <v>19</v>
      </c>
      <c r="DM344">
        <v>19</v>
      </c>
    </row>
    <row r="345" spans="1:117" hidden="1" x14ac:dyDescent="0.25">
      <c r="A345" t="s">
        <v>62</v>
      </c>
      <c r="B345" t="s">
        <v>101</v>
      </c>
      <c r="C345" t="s">
        <v>61</v>
      </c>
      <c r="D345" t="s">
        <v>61</v>
      </c>
      <c r="E345" t="s">
        <v>61</v>
      </c>
      <c r="F345" t="s">
        <v>61</v>
      </c>
      <c r="G345" t="s">
        <v>61</v>
      </c>
      <c r="H345" t="s">
        <v>101</v>
      </c>
      <c r="I345" t="s">
        <v>199</v>
      </c>
      <c r="J345" s="22">
        <v>43713</v>
      </c>
      <c r="K345" s="28">
        <v>19</v>
      </c>
      <c r="L345">
        <v>19</v>
      </c>
      <c r="M345">
        <v>20</v>
      </c>
      <c r="N345">
        <v>20</v>
      </c>
      <c r="O345">
        <v>0</v>
      </c>
      <c r="P345">
        <v>0</v>
      </c>
      <c r="Q345">
        <v>0</v>
      </c>
      <c r="R345">
        <v>1</v>
      </c>
      <c r="S345" s="28">
        <v>1</v>
      </c>
      <c r="AR345">
        <v>63.5</v>
      </c>
      <c r="AS345">
        <v>62.5</v>
      </c>
      <c r="AT345">
        <v>63</v>
      </c>
      <c r="AU345">
        <v>63</v>
      </c>
      <c r="AV345">
        <v>63</v>
      </c>
      <c r="AW345">
        <v>63</v>
      </c>
      <c r="AX345">
        <v>63</v>
      </c>
      <c r="AY345">
        <v>62</v>
      </c>
      <c r="AZ345">
        <v>62.5</v>
      </c>
      <c r="BA345">
        <v>63</v>
      </c>
      <c r="BB345">
        <v>64.5</v>
      </c>
      <c r="BC345">
        <v>68</v>
      </c>
      <c r="BD345">
        <v>70.5</v>
      </c>
      <c r="BE345">
        <v>73</v>
      </c>
      <c r="BF345">
        <v>73.5</v>
      </c>
      <c r="BG345">
        <v>74</v>
      </c>
      <c r="BH345">
        <v>74.5</v>
      </c>
      <c r="BI345">
        <v>74</v>
      </c>
      <c r="BJ345">
        <v>73</v>
      </c>
      <c r="BK345">
        <v>71</v>
      </c>
      <c r="BL345">
        <v>68.5</v>
      </c>
      <c r="BM345">
        <v>67.5</v>
      </c>
      <c r="BN345">
        <v>66</v>
      </c>
      <c r="BO345">
        <v>65</v>
      </c>
      <c r="DL345">
        <v>19</v>
      </c>
      <c r="DM345">
        <v>19</v>
      </c>
    </row>
    <row r="346" spans="1:117" hidden="1" x14ac:dyDescent="0.25">
      <c r="A346" t="s">
        <v>62</v>
      </c>
      <c r="B346" t="s">
        <v>61</v>
      </c>
      <c r="C346" t="s">
        <v>61</v>
      </c>
      <c r="D346" t="s">
        <v>61</v>
      </c>
      <c r="E346" t="s">
        <v>61</v>
      </c>
      <c r="F346" t="s">
        <v>61</v>
      </c>
      <c r="G346" t="s">
        <v>61</v>
      </c>
      <c r="H346" t="s">
        <v>61</v>
      </c>
      <c r="I346" t="s">
        <v>199</v>
      </c>
      <c r="J346" s="22">
        <v>43713</v>
      </c>
      <c r="K346" s="28">
        <v>19</v>
      </c>
      <c r="L346">
        <v>19</v>
      </c>
      <c r="M346">
        <v>60</v>
      </c>
      <c r="N346">
        <v>60</v>
      </c>
      <c r="O346">
        <v>0</v>
      </c>
      <c r="P346">
        <v>0</v>
      </c>
      <c r="Q346">
        <v>0</v>
      </c>
      <c r="R346">
        <v>1</v>
      </c>
      <c r="S346" s="28">
        <v>1</v>
      </c>
      <c r="AR346">
        <v>63.5</v>
      </c>
      <c r="AS346">
        <v>62.5</v>
      </c>
      <c r="AT346">
        <v>63</v>
      </c>
      <c r="AU346">
        <v>63</v>
      </c>
      <c r="AV346">
        <v>63</v>
      </c>
      <c r="AW346">
        <v>63</v>
      </c>
      <c r="AX346">
        <v>63</v>
      </c>
      <c r="AY346">
        <v>62</v>
      </c>
      <c r="AZ346">
        <v>62.5</v>
      </c>
      <c r="BA346">
        <v>63</v>
      </c>
      <c r="BB346">
        <v>64.5</v>
      </c>
      <c r="BC346">
        <v>68</v>
      </c>
      <c r="BD346">
        <v>70.5</v>
      </c>
      <c r="BE346">
        <v>73</v>
      </c>
      <c r="BF346">
        <v>73.5</v>
      </c>
      <c r="BG346">
        <v>74</v>
      </c>
      <c r="BH346">
        <v>74.5</v>
      </c>
      <c r="BI346">
        <v>74</v>
      </c>
      <c r="BJ346">
        <v>73</v>
      </c>
      <c r="BK346">
        <v>71</v>
      </c>
      <c r="BL346">
        <v>68.5</v>
      </c>
      <c r="BM346">
        <v>67.5</v>
      </c>
      <c r="BN346">
        <v>66</v>
      </c>
      <c r="BO346">
        <v>65</v>
      </c>
      <c r="DL346">
        <v>19</v>
      </c>
      <c r="DM346">
        <v>19</v>
      </c>
    </row>
    <row r="347" spans="1:117" hidden="1" x14ac:dyDescent="0.25">
      <c r="A347" t="s">
        <v>62</v>
      </c>
      <c r="B347" t="s">
        <v>36</v>
      </c>
      <c r="C347" t="s">
        <v>36</v>
      </c>
      <c r="D347" t="s">
        <v>61</v>
      </c>
      <c r="E347" t="s">
        <v>61</v>
      </c>
      <c r="F347" t="s">
        <v>61</v>
      </c>
      <c r="G347" t="s">
        <v>61</v>
      </c>
      <c r="H347" t="s">
        <v>61</v>
      </c>
      <c r="I347" t="s">
        <v>199</v>
      </c>
      <c r="J347" s="22">
        <v>43713</v>
      </c>
      <c r="K347" s="28">
        <v>19</v>
      </c>
      <c r="L347">
        <v>19</v>
      </c>
      <c r="M347">
        <v>36</v>
      </c>
      <c r="N347">
        <v>36</v>
      </c>
      <c r="O347">
        <v>0</v>
      </c>
      <c r="P347">
        <v>0</v>
      </c>
      <c r="Q347">
        <v>0</v>
      </c>
      <c r="R347">
        <v>1</v>
      </c>
      <c r="S347" s="28">
        <v>1</v>
      </c>
      <c r="AR347">
        <v>63.5</v>
      </c>
      <c r="AS347">
        <v>62.5</v>
      </c>
      <c r="AT347">
        <v>63</v>
      </c>
      <c r="AU347">
        <v>63</v>
      </c>
      <c r="AV347">
        <v>63</v>
      </c>
      <c r="AW347">
        <v>63</v>
      </c>
      <c r="AX347">
        <v>63</v>
      </c>
      <c r="AY347">
        <v>62</v>
      </c>
      <c r="AZ347">
        <v>62.5</v>
      </c>
      <c r="BA347">
        <v>63</v>
      </c>
      <c r="BB347">
        <v>64.5</v>
      </c>
      <c r="BC347">
        <v>68</v>
      </c>
      <c r="BD347">
        <v>70.5</v>
      </c>
      <c r="BE347">
        <v>73</v>
      </c>
      <c r="BF347">
        <v>73.5</v>
      </c>
      <c r="BG347">
        <v>74</v>
      </c>
      <c r="BH347">
        <v>74.5</v>
      </c>
      <c r="BI347">
        <v>74</v>
      </c>
      <c r="BJ347">
        <v>73</v>
      </c>
      <c r="BK347">
        <v>71</v>
      </c>
      <c r="BL347">
        <v>68.5</v>
      </c>
      <c r="BM347">
        <v>67.5</v>
      </c>
      <c r="BN347">
        <v>66</v>
      </c>
      <c r="BO347">
        <v>65</v>
      </c>
      <c r="DL347">
        <v>19</v>
      </c>
      <c r="DM347">
        <v>19</v>
      </c>
    </row>
    <row r="348" spans="1:117" hidden="1" x14ac:dyDescent="0.25">
      <c r="A348" t="s">
        <v>62</v>
      </c>
      <c r="B348" t="s">
        <v>202</v>
      </c>
      <c r="C348" t="s">
        <v>61</v>
      </c>
      <c r="D348" t="s">
        <v>61</v>
      </c>
      <c r="E348" t="s">
        <v>61</v>
      </c>
      <c r="F348" t="s">
        <v>97</v>
      </c>
      <c r="G348" t="s">
        <v>61</v>
      </c>
      <c r="H348" t="s">
        <v>61</v>
      </c>
      <c r="I348" t="s">
        <v>199</v>
      </c>
      <c r="J348" s="22">
        <v>43713</v>
      </c>
      <c r="K348" s="28">
        <v>19</v>
      </c>
      <c r="L348">
        <v>19</v>
      </c>
      <c r="M348">
        <v>60</v>
      </c>
      <c r="N348">
        <v>60</v>
      </c>
      <c r="O348">
        <v>0</v>
      </c>
      <c r="P348">
        <v>0</v>
      </c>
      <c r="Q348">
        <v>0</v>
      </c>
      <c r="R348">
        <v>1</v>
      </c>
      <c r="S348" s="28">
        <v>1</v>
      </c>
      <c r="AR348">
        <v>63.5</v>
      </c>
      <c r="AS348">
        <v>62.5</v>
      </c>
      <c r="AT348">
        <v>63</v>
      </c>
      <c r="AU348">
        <v>63</v>
      </c>
      <c r="AV348">
        <v>63</v>
      </c>
      <c r="AW348">
        <v>63</v>
      </c>
      <c r="AX348">
        <v>63</v>
      </c>
      <c r="AY348">
        <v>62</v>
      </c>
      <c r="AZ348">
        <v>62.5</v>
      </c>
      <c r="BA348">
        <v>63</v>
      </c>
      <c r="BB348">
        <v>64.5</v>
      </c>
      <c r="BC348">
        <v>68</v>
      </c>
      <c r="BD348">
        <v>70.5</v>
      </c>
      <c r="BE348">
        <v>73</v>
      </c>
      <c r="BF348">
        <v>73.5</v>
      </c>
      <c r="BG348">
        <v>74</v>
      </c>
      <c r="BH348">
        <v>74.5</v>
      </c>
      <c r="BI348">
        <v>74</v>
      </c>
      <c r="BJ348">
        <v>73</v>
      </c>
      <c r="BK348">
        <v>71</v>
      </c>
      <c r="BL348">
        <v>68.5</v>
      </c>
      <c r="BM348">
        <v>67.5</v>
      </c>
      <c r="BN348">
        <v>66</v>
      </c>
      <c r="BO348">
        <v>65</v>
      </c>
      <c r="DL348">
        <v>19</v>
      </c>
      <c r="DM348">
        <v>19</v>
      </c>
    </row>
    <row r="349" spans="1:117" hidden="1" x14ac:dyDescent="0.25">
      <c r="A349" t="s">
        <v>62</v>
      </c>
      <c r="B349" t="s">
        <v>37</v>
      </c>
      <c r="C349" t="s">
        <v>61</v>
      </c>
      <c r="D349" t="s">
        <v>61</v>
      </c>
      <c r="E349" t="s">
        <v>37</v>
      </c>
      <c r="F349" t="s">
        <v>61</v>
      </c>
      <c r="G349" t="s">
        <v>61</v>
      </c>
      <c r="H349" t="s">
        <v>61</v>
      </c>
      <c r="I349" t="s">
        <v>199</v>
      </c>
      <c r="J349" s="22">
        <v>43713</v>
      </c>
      <c r="K349" s="28">
        <v>19</v>
      </c>
      <c r="L349">
        <v>19</v>
      </c>
      <c r="M349">
        <v>51</v>
      </c>
      <c r="N349">
        <v>51</v>
      </c>
      <c r="O349">
        <v>0</v>
      </c>
      <c r="P349">
        <v>0</v>
      </c>
      <c r="Q349">
        <v>0</v>
      </c>
      <c r="R349">
        <v>1</v>
      </c>
      <c r="S349" s="28">
        <v>1</v>
      </c>
      <c r="AR349">
        <v>63.5</v>
      </c>
      <c r="AS349">
        <v>62.5</v>
      </c>
      <c r="AT349">
        <v>63</v>
      </c>
      <c r="AU349">
        <v>63</v>
      </c>
      <c r="AV349">
        <v>63</v>
      </c>
      <c r="AW349">
        <v>63</v>
      </c>
      <c r="AX349">
        <v>63</v>
      </c>
      <c r="AY349">
        <v>62</v>
      </c>
      <c r="AZ349">
        <v>62.5</v>
      </c>
      <c r="BA349">
        <v>63</v>
      </c>
      <c r="BB349">
        <v>64.5</v>
      </c>
      <c r="BC349">
        <v>68</v>
      </c>
      <c r="BD349">
        <v>70.5</v>
      </c>
      <c r="BE349">
        <v>73</v>
      </c>
      <c r="BF349">
        <v>73.5</v>
      </c>
      <c r="BG349">
        <v>74</v>
      </c>
      <c r="BH349">
        <v>74.5</v>
      </c>
      <c r="BI349">
        <v>74</v>
      </c>
      <c r="BJ349">
        <v>73</v>
      </c>
      <c r="BK349">
        <v>71</v>
      </c>
      <c r="BL349">
        <v>68.5</v>
      </c>
      <c r="BM349">
        <v>67.5</v>
      </c>
      <c r="BN349">
        <v>66</v>
      </c>
      <c r="BO349">
        <v>65</v>
      </c>
      <c r="DL349">
        <v>19</v>
      </c>
      <c r="DM349">
        <v>19</v>
      </c>
    </row>
    <row r="350" spans="1:117" hidden="1" x14ac:dyDescent="0.25">
      <c r="A350" t="s">
        <v>62</v>
      </c>
      <c r="B350" t="s">
        <v>35</v>
      </c>
      <c r="C350" t="s">
        <v>61</v>
      </c>
      <c r="D350" t="s">
        <v>61</v>
      </c>
      <c r="E350" t="s">
        <v>35</v>
      </c>
      <c r="F350" t="s">
        <v>61</v>
      </c>
      <c r="G350" t="s">
        <v>61</v>
      </c>
      <c r="H350" t="s">
        <v>61</v>
      </c>
      <c r="I350" t="s">
        <v>199</v>
      </c>
      <c r="J350" s="22">
        <v>43713</v>
      </c>
      <c r="K350" s="28">
        <v>19</v>
      </c>
      <c r="L350">
        <v>19</v>
      </c>
      <c r="M350">
        <v>1</v>
      </c>
      <c r="N350">
        <v>1</v>
      </c>
      <c r="O350">
        <v>0</v>
      </c>
      <c r="P350">
        <v>1</v>
      </c>
      <c r="Q350">
        <v>1</v>
      </c>
      <c r="R350">
        <v>1</v>
      </c>
      <c r="S350" s="28">
        <v>1</v>
      </c>
      <c r="AR350">
        <v>63.5</v>
      </c>
      <c r="AS350">
        <v>62.5</v>
      </c>
      <c r="AT350">
        <v>63</v>
      </c>
      <c r="AU350">
        <v>63</v>
      </c>
      <c r="AV350">
        <v>63</v>
      </c>
      <c r="AW350">
        <v>63</v>
      </c>
      <c r="AX350">
        <v>63</v>
      </c>
      <c r="AY350">
        <v>62</v>
      </c>
      <c r="AZ350">
        <v>62.5</v>
      </c>
      <c r="BA350">
        <v>63</v>
      </c>
      <c r="BB350">
        <v>64.5</v>
      </c>
      <c r="BC350">
        <v>68</v>
      </c>
      <c r="BD350">
        <v>70.5</v>
      </c>
      <c r="BE350">
        <v>73</v>
      </c>
      <c r="BF350">
        <v>73.5</v>
      </c>
      <c r="BG350">
        <v>74</v>
      </c>
      <c r="BH350">
        <v>74.5</v>
      </c>
      <c r="BI350">
        <v>74</v>
      </c>
      <c r="BJ350">
        <v>73</v>
      </c>
      <c r="BK350">
        <v>71</v>
      </c>
      <c r="BL350">
        <v>68.5</v>
      </c>
      <c r="BM350">
        <v>67.5</v>
      </c>
      <c r="BN350">
        <v>66</v>
      </c>
      <c r="BO350">
        <v>65</v>
      </c>
      <c r="DL350">
        <v>19</v>
      </c>
      <c r="DM350">
        <v>19</v>
      </c>
    </row>
    <row r="351" spans="1:117" hidden="1" x14ac:dyDescent="0.25">
      <c r="A351" t="s">
        <v>62</v>
      </c>
      <c r="B351" t="s">
        <v>109</v>
      </c>
      <c r="C351" t="s">
        <v>61</v>
      </c>
      <c r="D351" t="s">
        <v>109</v>
      </c>
      <c r="E351" t="s">
        <v>61</v>
      </c>
      <c r="F351" t="s">
        <v>61</v>
      </c>
      <c r="G351" t="s">
        <v>61</v>
      </c>
      <c r="H351" t="s">
        <v>61</v>
      </c>
      <c r="I351" t="s">
        <v>199</v>
      </c>
      <c r="J351" s="22">
        <v>43713</v>
      </c>
      <c r="K351" s="28">
        <v>19</v>
      </c>
      <c r="L351">
        <v>19</v>
      </c>
      <c r="M351">
        <v>60</v>
      </c>
      <c r="N351">
        <v>60</v>
      </c>
      <c r="O351">
        <v>0</v>
      </c>
      <c r="P351">
        <v>0</v>
      </c>
      <c r="Q351">
        <v>0</v>
      </c>
      <c r="R351">
        <v>1</v>
      </c>
      <c r="S351" s="28">
        <v>1</v>
      </c>
      <c r="AR351">
        <v>63.5</v>
      </c>
      <c r="AS351">
        <v>62.5</v>
      </c>
      <c r="AT351">
        <v>63</v>
      </c>
      <c r="AU351">
        <v>63</v>
      </c>
      <c r="AV351">
        <v>63</v>
      </c>
      <c r="AW351">
        <v>63</v>
      </c>
      <c r="AX351">
        <v>63</v>
      </c>
      <c r="AY351">
        <v>62</v>
      </c>
      <c r="AZ351">
        <v>62.5</v>
      </c>
      <c r="BA351">
        <v>63</v>
      </c>
      <c r="BB351">
        <v>64.5</v>
      </c>
      <c r="BC351">
        <v>68</v>
      </c>
      <c r="BD351">
        <v>70.5</v>
      </c>
      <c r="BE351">
        <v>73</v>
      </c>
      <c r="BF351">
        <v>73.5</v>
      </c>
      <c r="BG351">
        <v>74</v>
      </c>
      <c r="BH351">
        <v>74.5</v>
      </c>
      <c r="BI351">
        <v>74</v>
      </c>
      <c r="BJ351">
        <v>73</v>
      </c>
      <c r="BK351">
        <v>71</v>
      </c>
      <c r="BL351">
        <v>68.5</v>
      </c>
      <c r="BM351">
        <v>67.5</v>
      </c>
      <c r="BN351">
        <v>66</v>
      </c>
      <c r="BO351">
        <v>65</v>
      </c>
      <c r="DL351">
        <v>19</v>
      </c>
      <c r="DM351">
        <v>19</v>
      </c>
    </row>
    <row r="352" spans="1:117" hidden="1" x14ac:dyDescent="0.25">
      <c r="A352" t="s">
        <v>62</v>
      </c>
      <c r="B352" t="s">
        <v>31</v>
      </c>
      <c r="C352" t="s">
        <v>61</v>
      </c>
      <c r="D352" t="s">
        <v>61</v>
      </c>
      <c r="E352" t="s">
        <v>31</v>
      </c>
      <c r="F352" t="s">
        <v>61</v>
      </c>
      <c r="G352" t="s">
        <v>61</v>
      </c>
      <c r="H352" t="s">
        <v>61</v>
      </c>
      <c r="I352" t="s">
        <v>199</v>
      </c>
      <c r="J352" s="22">
        <v>43713</v>
      </c>
      <c r="K352" s="28">
        <v>19</v>
      </c>
      <c r="L352">
        <v>19</v>
      </c>
      <c r="M352">
        <v>2</v>
      </c>
      <c r="N352">
        <v>2</v>
      </c>
      <c r="O352">
        <v>0</v>
      </c>
      <c r="P352">
        <v>0</v>
      </c>
      <c r="Q352">
        <v>1</v>
      </c>
      <c r="R352">
        <v>1</v>
      </c>
      <c r="S352" s="28">
        <v>1</v>
      </c>
      <c r="AR352">
        <v>63.5</v>
      </c>
      <c r="AS352">
        <v>62.5</v>
      </c>
      <c r="AT352">
        <v>63</v>
      </c>
      <c r="AU352">
        <v>63</v>
      </c>
      <c r="AV352">
        <v>63</v>
      </c>
      <c r="AW352">
        <v>63</v>
      </c>
      <c r="AX352">
        <v>63</v>
      </c>
      <c r="AY352">
        <v>62</v>
      </c>
      <c r="AZ352">
        <v>62.5</v>
      </c>
      <c r="BA352">
        <v>63</v>
      </c>
      <c r="BB352">
        <v>64.5</v>
      </c>
      <c r="BC352">
        <v>68</v>
      </c>
      <c r="BD352">
        <v>70.5</v>
      </c>
      <c r="BE352">
        <v>73</v>
      </c>
      <c r="BF352">
        <v>73.5</v>
      </c>
      <c r="BG352">
        <v>74</v>
      </c>
      <c r="BH352">
        <v>74.5</v>
      </c>
      <c r="BI352">
        <v>74</v>
      </c>
      <c r="BJ352">
        <v>73</v>
      </c>
      <c r="BK352">
        <v>71</v>
      </c>
      <c r="BL352">
        <v>68.5</v>
      </c>
      <c r="BM352">
        <v>67.5</v>
      </c>
      <c r="BN352">
        <v>66</v>
      </c>
      <c r="BO352">
        <v>65</v>
      </c>
      <c r="DL352">
        <v>19</v>
      </c>
      <c r="DM352">
        <v>19</v>
      </c>
    </row>
    <row r="353" spans="1:117" hidden="1" x14ac:dyDescent="0.25">
      <c r="A353" t="s">
        <v>62</v>
      </c>
      <c r="B353" t="s">
        <v>102</v>
      </c>
      <c r="C353" t="s">
        <v>61</v>
      </c>
      <c r="D353" t="s">
        <v>61</v>
      </c>
      <c r="E353" t="s">
        <v>61</v>
      </c>
      <c r="F353" t="s">
        <v>61</v>
      </c>
      <c r="G353" t="s">
        <v>61</v>
      </c>
      <c r="H353" t="s">
        <v>102</v>
      </c>
      <c r="I353" t="s">
        <v>199</v>
      </c>
      <c r="J353" s="22">
        <v>43713</v>
      </c>
      <c r="K353" s="28">
        <v>19</v>
      </c>
      <c r="L353">
        <v>19</v>
      </c>
      <c r="M353">
        <v>40</v>
      </c>
      <c r="N353">
        <v>40</v>
      </c>
      <c r="O353">
        <v>0</v>
      </c>
      <c r="P353">
        <v>0</v>
      </c>
      <c r="Q353">
        <v>0</v>
      </c>
      <c r="R353">
        <v>1</v>
      </c>
      <c r="S353" s="28">
        <v>1</v>
      </c>
      <c r="AR353">
        <v>63.5</v>
      </c>
      <c r="AS353">
        <v>62.5</v>
      </c>
      <c r="AT353">
        <v>63</v>
      </c>
      <c r="AU353">
        <v>63</v>
      </c>
      <c r="AV353">
        <v>63</v>
      </c>
      <c r="AW353">
        <v>63</v>
      </c>
      <c r="AX353">
        <v>63</v>
      </c>
      <c r="AY353">
        <v>62</v>
      </c>
      <c r="AZ353">
        <v>62.5</v>
      </c>
      <c r="BA353">
        <v>63</v>
      </c>
      <c r="BB353">
        <v>64.5</v>
      </c>
      <c r="BC353">
        <v>68</v>
      </c>
      <c r="BD353">
        <v>70.5</v>
      </c>
      <c r="BE353">
        <v>73</v>
      </c>
      <c r="BF353">
        <v>73.5</v>
      </c>
      <c r="BG353">
        <v>74</v>
      </c>
      <c r="BH353">
        <v>74.5</v>
      </c>
      <c r="BI353">
        <v>74</v>
      </c>
      <c r="BJ353">
        <v>73</v>
      </c>
      <c r="BK353">
        <v>71</v>
      </c>
      <c r="BL353">
        <v>68.5</v>
      </c>
      <c r="BM353">
        <v>67.5</v>
      </c>
      <c r="BN353">
        <v>66</v>
      </c>
      <c r="BO353">
        <v>65</v>
      </c>
      <c r="DL353">
        <v>19</v>
      </c>
      <c r="DM353">
        <v>19</v>
      </c>
    </row>
    <row r="354" spans="1:117" hidden="1" x14ac:dyDescent="0.25">
      <c r="A354" t="s">
        <v>62</v>
      </c>
      <c r="B354" t="s">
        <v>186</v>
      </c>
      <c r="C354" t="s">
        <v>61</v>
      </c>
      <c r="D354" t="s">
        <v>61</v>
      </c>
      <c r="E354" t="s">
        <v>186</v>
      </c>
      <c r="F354" t="s">
        <v>61</v>
      </c>
      <c r="G354" t="s">
        <v>61</v>
      </c>
      <c r="H354" t="s">
        <v>61</v>
      </c>
      <c r="I354" t="s">
        <v>199</v>
      </c>
      <c r="J354" s="22">
        <v>43713</v>
      </c>
      <c r="K354" s="28">
        <v>19</v>
      </c>
      <c r="L354">
        <v>19</v>
      </c>
      <c r="M354">
        <v>4</v>
      </c>
      <c r="N354">
        <v>4</v>
      </c>
      <c r="O354">
        <v>0</v>
      </c>
      <c r="P354">
        <v>0</v>
      </c>
      <c r="Q354">
        <v>1</v>
      </c>
      <c r="R354">
        <v>1</v>
      </c>
      <c r="S354" s="28">
        <v>1</v>
      </c>
      <c r="AR354">
        <v>63.5</v>
      </c>
      <c r="AS354">
        <v>62.5</v>
      </c>
      <c r="AT354">
        <v>63</v>
      </c>
      <c r="AU354">
        <v>63</v>
      </c>
      <c r="AV354">
        <v>63</v>
      </c>
      <c r="AW354">
        <v>63</v>
      </c>
      <c r="AX354">
        <v>63</v>
      </c>
      <c r="AY354">
        <v>62</v>
      </c>
      <c r="AZ354">
        <v>62.5</v>
      </c>
      <c r="BA354">
        <v>63</v>
      </c>
      <c r="BB354">
        <v>64.5</v>
      </c>
      <c r="BC354">
        <v>68</v>
      </c>
      <c r="BD354">
        <v>70.5</v>
      </c>
      <c r="BE354">
        <v>73</v>
      </c>
      <c r="BF354">
        <v>73.5</v>
      </c>
      <c r="BG354">
        <v>74</v>
      </c>
      <c r="BH354">
        <v>74.5</v>
      </c>
      <c r="BI354">
        <v>74</v>
      </c>
      <c r="BJ354">
        <v>73</v>
      </c>
      <c r="BK354">
        <v>71</v>
      </c>
      <c r="BL354">
        <v>68.5</v>
      </c>
      <c r="BM354">
        <v>67.5</v>
      </c>
      <c r="BN354">
        <v>66</v>
      </c>
      <c r="BO354">
        <v>65</v>
      </c>
      <c r="DL354">
        <v>19</v>
      </c>
      <c r="DM354">
        <v>19</v>
      </c>
    </row>
    <row r="355" spans="1:117" hidden="1" x14ac:dyDescent="0.25">
      <c r="A355" t="s">
        <v>62</v>
      </c>
      <c r="B355" t="s">
        <v>189</v>
      </c>
      <c r="C355" t="s">
        <v>189</v>
      </c>
      <c r="D355" t="s">
        <v>61</v>
      </c>
      <c r="E355" t="s">
        <v>61</v>
      </c>
      <c r="F355" t="s">
        <v>61</v>
      </c>
      <c r="G355" t="s">
        <v>61</v>
      </c>
      <c r="H355" t="s">
        <v>61</v>
      </c>
      <c r="I355" t="s">
        <v>199</v>
      </c>
      <c r="J355" s="22">
        <v>43713</v>
      </c>
      <c r="K355" s="28">
        <v>19</v>
      </c>
      <c r="L355">
        <v>19</v>
      </c>
      <c r="M355">
        <v>24</v>
      </c>
      <c r="N355">
        <v>24</v>
      </c>
      <c r="O355">
        <v>0</v>
      </c>
      <c r="P355">
        <v>0</v>
      </c>
      <c r="Q355">
        <v>0</v>
      </c>
      <c r="R355">
        <v>1</v>
      </c>
      <c r="S355" s="28">
        <v>1</v>
      </c>
      <c r="AR355">
        <v>63.5</v>
      </c>
      <c r="AS355">
        <v>62.5</v>
      </c>
      <c r="AT355">
        <v>63</v>
      </c>
      <c r="AU355">
        <v>63</v>
      </c>
      <c r="AV355">
        <v>63</v>
      </c>
      <c r="AW355">
        <v>63</v>
      </c>
      <c r="AX355">
        <v>63</v>
      </c>
      <c r="AY355">
        <v>62</v>
      </c>
      <c r="AZ355">
        <v>62.5</v>
      </c>
      <c r="BA355">
        <v>63</v>
      </c>
      <c r="BB355">
        <v>64.5</v>
      </c>
      <c r="BC355">
        <v>68</v>
      </c>
      <c r="BD355">
        <v>70.5</v>
      </c>
      <c r="BE355">
        <v>73</v>
      </c>
      <c r="BF355">
        <v>73.5</v>
      </c>
      <c r="BG355">
        <v>74</v>
      </c>
      <c r="BH355">
        <v>74.5</v>
      </c>
      <c r="BI355">
        <v>74</v>
      </c>
      <c r="BJ355">
        <v>73</v>
      </c>
      <c r="BK355">
        <v>71</v>
      </c>
      <c r="BL355">
        <v>68.5</v>
      </c>
      <c r="BM355">
        <v>67.5</v>
      </c>
      <c r="BN355">
        <v>66</v>
      </c>
      <c r="BO355">
        <v>65</v>
      </c>
      <c r="DL355">
        <v>19</v>
      </c>
      <c r="DM355">
        <v>19</v>
      </c>
    </row>
    <row r="356" spans="1:117" hidden="1" x14ac:dyDescent="0.25">
      <c r="A356" t="s">
        <v>62</v>
      </c>
      <c r="B356" t="s">
        <v>38</v>
      </c>
      <c r="C356" t="s">
        <v>61</v>
      </c>
      <c r="D356" t="s">
        <v>61</v>
      </c>
      <c r="E356" t="s">
        <v>38</v>
      </c>
      <c r="F356" t="s">
        <v>61</v>
      </c>
      <c r="G356" t="s">
        <v>61</v>
      </c>
      <c r="H356" t="s">
        <v>61</v>
      </c>
      <c r="I356" t="s">
        <v>199</v>
      </c>
      <c r="J356" s="22">
        <v>43713</v>
      </c>
      <c r="K356" s="28">
        <v>19</v>
      </c>
      <c r="L356">
        <v>19</v>
      </c>
      <c r="M356">
        <v>2</v>
      </c>
      <c r="N356">
        <v>2</v>
      </c>
      <c r="O356">
        <v>0</v>
      </c>
      <c r="P356">
        <v>0</v>
      </c>
      <c r="Q356">
        <v>1</v>
      </c>
      <c r="R356">
        <v>1</v>
      </c>
      <c r="S356" s="28">
        <v>1</v>
      </c>
      <c r="AR356">
        <v>63.5</v>
      </c>
      <c r="AS356">
        <v>62.5</v>
      </c>
      <c r="AT356">
        <v>63</v>
      </c>
      <c r="AU356">
        <v>63</v>
      </c>
      <c r="AV356">
        <v>63</v>
      </c>
      <c r="AW356">
        <v>63</v>
      </c>
      <c r="AX356">
        <v>63</v>
      </c>
      <c r="AY356">
        <v>62</v>
      </c>
      <c r="AZ356">
        <v>62.5</v>
      </c>
      <c r="BA356">
        <v>63</v>
      </c>
      <c r="BB356">
        <v>64.5</v>
      </c>
      <c r="BC356">
        <v>68</v>
      </c>
      <c r="BD356">
        <v>70.5</v>
      </c>
      <c r="BE356">
        <v>73</v>
      </c>
      <c r="BF356">
        <v>73.5</v>
      </c>
      <c r="BG356">
        <v>74</v>
      </c>
      <c r="BH356">
        <v>74.5</v>
      </c>
      <c r="BI356">
        <v>74</v>
      </c>
      <c r="BJ356">
        <v>73</v>
      </c>
      <c r="BK356">
        <v>71</v>
      </c>
      <c r="BL356">
        <v>68.5</v>
      </c>
      <c r="BM356">
        <v>67.5</v>
      </c>
      <c r="BN356">
        <v>66</v>
      </c>
      <c r="BO356">
        <v>65</v>
      </c>
      <c r="DL356">
        <v>19</v>
      </c>
      <c r="DM356">
        <v>19</v>
      </c>
    </row>
    <row r="357" spans="1:117" hidden="1" x14ac:dyDescent="0.25">
      <c r="A357" t="s">
        <v>62</v>
      </c>
      <c r="B357" t="s">
        <v>35</v>
      </c>
      <c r="C357" t="s">
        <v>61</v>
      </c>
      <c r="D357" t="s">
        <v>61</v>
      </c>
      <c r="E357" t="s">
        <v>35</v>
      </c>
      <c r="F357" t="s">
        <v>61</v>
      </c>
      <c r="G357" t="s">
        <v>61</v>
      </c>
      <c r="H357" t="s">
        <v>61</v>
      </c>
      <c r="I357" t="s">
        <v>183</v>
      </c>
      <c r="J357" s="22">
        <v>43713</v>
      </c>
      <c r="K357" s="28">
        <v>19</v>
      </c>
      <c r="L357">
        <v>19</v>
      </c>
      <c r="M357">
        <v>1</v>
      </c>
      <c r="N357">
        <v>1</v>
      </c>
      <c r="O357">
        <v>0</v>
      </c>
      <c r="P357">
        <v>1</v>
      </c>
      <c r="Q357">
        <v>1</v>
      </c>
      <c r="R357">
        <v>1</v>
      </c>
      <c r="S357" s="28">
        <v>1</v>
      </c>
      <c r="AR357">
        <v>63.5</v>
      </c>
      <c r="AS357">
        <v>62.5</v>
      </c>
      <c r="AT357">
        <v>63</v>
      </c>
      <c r="AU357">
        <v>63</v>
      </c>
      <c r="AV357">
        <v>63</v>
      </c>
      <c r="AW357">
        <v>63</v>
      </c>
      <c r="AX357">
        <v>63</v>
      </c>
      <c r="AY357">
        <v>62</v>
      </c>
      <c r="AZ357">
        <v>62.5</v>
      </c>
      <c r="BA357">
        <v>63</v>
      </c>
      <c r="BB357">
        <v>64.5</v>
      </c>
      <c r="BC357">
        <v>68</v>
      </c>
      <c r="BD357">
        <v>70.5</v>
      </c>
      <c r="BE357">
        <v>73</v>
      </c>
      <c r="BF357">
        <v>73.5</v>
      </c>
      <c r="BG357">
        <v>74</v>
      </c>
      <c r="BH357">
        <v>74.5</v>
      </c>
      <c r="BI357">
        <v>74</v>
      </c>
      <c r="BJ357">
        <v>73</v>
      </c>
      <c r="BK357">
        <v>71</v>
      </c>
      <c r="BL357">
        <v>68.5</v>
      </c>
      <c r="BM357">
        <v>67.5</v>
      </c>
      <c r="BN357">
        <v>66</v>
      </c>
      <c r="BO357">
        <v>65</v>
      </c>
      <c r="DL357">
        <v>19</v>
      </c>
      <c r="DM357">
        <v>19</v>
      </c>
    </row>
    <row r="358" spans="1:117" hidden="1" x14ac:dyDescent="0.25">
      <c r="A358" t="s">
        <v>62</v>
      </c>
      <c r="B358" t="s">
        <v>102</v>
      </c>
      <c r="C358" t="s">
        <v>61</v>
      </c>
      <c r="D358" t="s">
        <v>61</v>
      </c>
      <c r="E358" t="s">
        <v>61</v>
      </c>
      <c r="F358" t="s">
        <v>61</v>
      </c>
      <c r="G358" t="s">
        <v>61</v>
      </c>
      <c r="H358" t="s">
        <v>102</v>
      </c>
      <c r="I358" t="s">
        <v>183</v>
      </c>
      <c r="J358" s="22">
        <v>43713</v>
      </c>
      <c r="K358" s="28">
        <v>19</v>
      </c>
      <c r="L358">
        <v>19</v>
      </c>
      <c r="M358">
        <v>40</v>
      </c>
      <c r="N358">
        <v>40</v>
      </c>
      <c r="O358">
        <v>0</v>
      </c>
      <c r="P358">
        <v>0</v>
      </c>
      <c r="Q358">
        <v>0</v>
      </c>
      <c r="R358">
        <v>1</v>
      </c>
      <c r="S358" s="28">
        <v>1</v>
      </c>
      <c r="AR358">
        <v>63.5</v>
      </c>
      <c r="AS358">
        <v>62.5</v>
      </c>
      <c r="AT358">
        <v>63</v>
      </c>
      <c r="AU358">
        <v>63</v>
      </c>
      <c r="AV358">
        <v>63</v>
      </c>
      <c r="AW358">
        <v>63</v>
      </c>
      <c r="AX358">
        <v>63</v>
      </c>
      <c r="AY358">
        <v>62</v>
      </c>
      <c r="AZ358">
        <v>62.5</v>
      </c>
      <c r="BA358">
        <v>63</v>
      </c>
      <c r="BB358">
        <v>64.5</v>
      </c>
      <c r="BC358">
        <v>68</v>
      </c>
      <c r="BD358">
        <v>70.5</v>
      </c>
      <c r="BE358">
        <v>73</v>
      </c>
      <c r="BF358">
        <v>73.5</v>
      </c>
      <c r="BG358">
        <v>74</v>
      </c>
      <c r="BH358">
        <v>74.5</v>
      </c>
      <c r="BI358">
        <v>74</v>
      </c>
      <c r="BJ358">
        <v>73</v>
      </c>
      <c r="BK358">
        <v>71</v>
      </c>
      <c r="BL358">
        <v>68.5</v>
      </c>
      <c r="BM358">
        <v>67.5</v>
      </c>
      <c r="BN358">
        <v>66</v>
      </c>
      <c r="BO358">
        <v>65</v>
      </c>
      <c r="DL358">
        <v>19</v>
      </c>
      <c r="DM358">
        <v>19</v>
      </c>
    </row>
    <row r="359" spans="1:117" hidden="1" x14ac:dyDescent="0.25">
      <c r="A359" t="s">
        <v>62</v>
      </c>
      <c r="B359" t="s">
        <v>38</v>
      </c>
      <c r="C359" t="s">
        <v>61</v>
      </c>
      <c r="D359" t="s">
        <v>61</v>
      </c>
      <c r="E359" t="s">
        <v>38</v>
      </c>
      <c r="F359" t="s">
        <v>61</v>
      </c>
      <c r="G359" t="s">
        <v>61</v>
      </c>
      <c r="H359" t="s">
        <v>61</v>
      </c>
      <c r="I359" t="s">
        <v>183</v>
      </c>
      <c r="J359" s="22">
        <v>43713</v>
      </c>
      <c r="K359" s="28">
        <v>19</v>
      </c>
      <c r="L359">
        <v>19</v>
      </c>
      <c r="M359">
        <v>2</v>
      </c>
      <c r="N359">
        <v>2</v>
      </c>
      <c r="O359">
        <v>0</v>
      </c>
      <c r="P359">
        <v>0</v>
      </c>
      <c r="Q359">
        <v>1</v>
      </c>
      <c r="R359">
        <v>1</v>
      </c>
      <c r="S359" s="28">
        <v>1</v>
      </c>
      <c r="AR359">
        <v>63.5</v>
      </c>
      <c r="AS359">
        <v>62.5</v>
      </c>
      <c r="AT359">
        <v>63</v>
      </c>
      <c r="AU359">
        <v>63</v>
      </c>
      <c r="AV359">
        <v>63</v>
      </c>
      <c r="AW359">
        <v>63</v>
      </c>
      <c r="AX359">
        <v>63</v>
      </c>
      <c r="AY359">
        <v>62</v>
      </c>
      <c r="AZ359">
        <v>62.5</v>
      </c>
      <c r="BA359">
        <v>63</v>
      </c>
      <c r="BB359">
        <v>64.5</v>
      </c>
      <c r="BC359">
        <v>68</v>
      </c>
      <c r="BD359">
        <v>70.5</v>
      </c>
      <c r="BE359">
        <v>73</v>
      </c>
      <c r="BF359">
        <v>73.5</v>
      </c>
      <c r="BG359">
        <v>74</v>
      </c>
      <c r="BH359">
        <v>74.5</v>
      </c>
      <c r="BI359">
        <v>74</v>
      </c>
      <c r="BJ359">
        <v>73</v>
      </c>
      <c r="BK359">
        <v>71</v>
      </c>
      <c r="BL359">
        <v>68.5</v>
      </c>
      <c r="BM359">
        <v>67.5</v>
      </c>
      <c r="BN359">
        <v>66</v>
      </c>
      <c r="BO359">
        <v>65</v>
      </c>
      <c r="DL359">
        <v>19</v>
      </c>
      <c r="DM359">
        <v>19</v>
      </c>
    </row>
    <row r="360" spans="1:117" hidden="1" x14ac:dyDescent="0.25">
      <c r="A360" t="s">
        <v>62</v>
      </c>
      <c r="B360" t="s">
        <v>189</v>
      </c>
      <c r="C360" t="s">
        <v>189</v>
      </c>
      <c r="D360" t="s">
        <v>61</v>
      </c>
      <c r="E360" t="s">
        <v>61</v>
      </c>
      <c r="F360" t="s">
        <v>61</v>
      </c>
      <c r="G360" t="s">
        <v>61</v>
      </c>
      <c r="H360" t="s">
        <v>61</v>
      </c>
      <c r="I360" t="s">
        <v>183</v>
      </c>
      <c r="J360" s="22">
        <v>43713</v>
      </c>
      <c r="K360" s="28">
        <v>19</v>
      </c>
      <c r="L360">
        <v>19</v>
      </c>
      <c r="M360">
        <v>24</v>
      </c>
      <c r="N360">
        <v>24</v>
      </c>
      <c r="O360">
        <v>0</v>
      </c>
      <c r="P360">
        <v>0</v>
      </c>
      <c r="Q360">
        <v>0</v>
      </c>
      <c r="R360">
        <v>1</v>
      </c>
      <c r="S360" s="28">
        <v>1</v>
      </c>
      <c r="AR360">
        <v>63.5</v>
      </c>
      <c r="AS360">
        <v>62.5</v>
      </c>
      <c r="AT360">
        <v>63</v>
      </c>
      <c r="AU360">
        <v>63</v>
      </c>
      <c r="AV360">
        <v>63</v>
      </c>
      <c r="AW360">
        <v>63</v>
      </c>
      <c r="AX360">
        <v>63</v>
      </c>
      <c r="AY360">
        <v>62</v>
      </c>
      <c r="AZ360">
        <v>62.5</v>
      </c>
      <c r="BA360">
        <v>63</v>
      </c>
      <c r="BB360">
        <v>64.5</v>
      </c>
      <c r="BC360">
        <v>68</v>
      </c>
      <c r="BD360">
        <v>70.5</v>
      </c>
      <c r="BE360">
        <v>73</v>
      </c>
      <c r="BF360">
        <v>73.5</v>
      </c>
      <c r="BG360">
        <v>74</v>
      </c>
      <c r="BH360">
        <v>74.5</v>
      </c>
      <c r="BI360">
        <v>74</v>
      </c>
      <c r="BJ360">
        <v>73</v>
      </c>
      <c r="BK360">
        <v>71</v>
      </c>
      <c r="BL360">
        <v>68.5</v>
      </c>
      <c r="BM360">
        <v>67.5</v>
      </c>
      <c r="BN360">
        <v>66</v>
      </c>
      <c r="BO360">
        <v>65</v>
      </c>
      <c r="DL360">
        <v>19</v>
      </c>
      <c r="DM360">
        <v>19</v>
      </c>
    </row>
    <row r="361" spans="1:117" hidden="1" x14ac:dyDescent="0.25">
      <c r="A361" t="s">
        <v>62</v>
      </c>
      <c r="B361" t="s">
        <v>109</v>
      </c>
      <c r="C361" t="s">
        <v>61</v>
      </c>
      <c r="D361" t="s">
        <v>109</v>
      </c>
      <c r="E361" t="s">
        <v>61</v>
      </c>
      <c r="F361" t="s">
        <v>61</v>
      </c>
      <c r="G361" t="s">
        <v>61</v>
      </c>
      <c r="H361" t="s">
        <v>61</v>
      </c>
      <c r="I361" t="s">
        <v>183</v>
      </c>
      <c r="J361" s="22">
        <v>43713</v>
      </c>
      <c r="K361" s="28">
        <v>19</v>
      </c>
      <c r="L361">
        <v>19</v>
      </c>
      <c r="M361">
        <v>60</v>
      </c>
      <c r="N361">
        <v>60</v>
      </c>
      <c r="O361">
        <v>0</v>
      </c>
      <c r="P361">
        <v>0</v>
      </c>
      <c r="Q361">
        <v>0</v>
      </c>
      <c r="R361">
        <v>1</v>
      </c>
      <c r="S361" s="28">
        <v>1</v>
      </c>
      <c r="AR361">
        <v>63.5</v>
      </c>
      <c r="AS361">
        <v>62.5</v>
      </c>
      <c r="AT361">
        <v>63</v>
      </c>
      <c r="AU361">
        <v>63</v>
      </c>
      <c r="AV361">
        <v>63</v>
      </c>
      <c r="AW361">
        <v>63</v>
      </c>
      <c r="AX361">
        <v>63</v>
      </c>
      <c r="AY361">
        <v>62</v>
      </c>
      <c r="AZ361">
        <v>62.5</v>
      </c>
      <c r="BA361">
        <v>63</v>
      </c>
      <c r="BB361">
        <v>64.5</v>
      </c>
      <c r="BC361">
        <v>68</v>
      </c>
      <c r="BD361">
        <v>70.5</v>
      </c>
      <c r="BE361">
        <v>73</v>
      </c>
      <c r="BF361">
        <v>73.5</v>
      </c>
      <c r="BG361">
        <v>74</v>
      </c>
      <c r="BH361">
        <v>74.5</v>
      </c>
      <c r="BI361">
        <v>74</v>
      </c>
      <c r="BJ361">
        <v>73</v>
      </c>
      <c r="BK361">
        <v>71</v>
      </c>
      <c r="BL361">
        <v>68.5</v>
      </c>
      <c r="BM361">
        <v>67.5</v>
      </c>
      <c r="BN361">
        <v>66</v>
      </c>
      <c r="BO361">
        <v>65</v>
      </c>
      <c r="DL361">
        <v>19</v>
      </c>
      <c r="DM361">
        <v>19</v>
      </c>
    </row>
    <row r="362" spans="1:117" hidden="1" x14ac:dyDescent="0.25">
      <c r="A362" t="s">
        <v>62</v>
      </c>
      <c r="B362" t="s">
        <v>36</v>
      </c>
      <c r="C362" t="s">
        <v>36</v>
      </c>
      <c r="D362" t="s">
        <v>61</v>
      </c>
      <c r="E362" t="s">
        <v>61</v>
      </c>
      <c r="F362" t="s">
        <v>61</v>
      </c>
      <c r="G362" t="s">
        <v>61</v>
      </c>
      <c r="H362" t="s">
        <v>61</v>
      </c>
      <c r="I362" t="s">
        <v>183</v>
      </c>
      <c r="J362" s="22">
        <v>43713</v>
      </c>
      <c r="K362" s="28">
        <v>19</v>
      </c>
      <c r="L362">
        <v>19</v>
      </c>
      <c r="M362">
        <v>36</v>
      </c>
      <c r="N362">
        <v>36</v>
      </c>
      <c r="O362">
        <v>0</v>
      </c>
      <c r="P362">
        <v>0</v>
      </c>
      <c r="Q362">
        <v>0</v>
      </c>
      <c r="R362">
        <v>1</v>
      </c>
      <c r="S362" s="28">
        <v>1</v>
      </c>
      <c r="AR362">
        <v>63.5</v>
      </c>
      <c r="AS362">
        <v>62.5</v>
      </c>
      <c r="AT362">
        <v>63</v>
      </c>
      <c r="AU362">
        <v>63</v>
      </c>
      <c r="AV362">
        <v>63</v>
      </c>
      <c r="AW362">
        <v>63</v>
      </c>
      <c r="AX362">
        <v>63</v>
      </c>
      <c r="AY362">
        <v>62</v>
      </c>
      <c r="AZ362">
        <v>62.5</v>
      </c>
      <c r="BA362">
        <v>63</v>
      </c>
      <c r="BB362">
        <v>64.5</v>
      </c>
      <c r="BC362">
        <v>68</v>
      </c>
      <c r="BD362">
        <v>70.5</v>
      </c>
      <c r="BE362">
        <v>73</v>
      </c>
      <c r="BF362">
        <v>73.5</v>
      </c>
      <c r="BG362">
        <v>74</v>
      </c>
      <c r="BH362">
        <v>74.5</v>
      </c>
      <c r="BI362">
        <v>74</v>
      </c>
      <c r="BJ362">
        <v>73</v>
      </c>
      <c r="BK362">
        <v>71</v>
      </c>
      <c r="BL362">
        <v>68.5</v>
      </c>
      <c r="BM362">
        <v>67.5</v>
      </c>
      <c r="BN362">
        <v>66</v>
      </c>
      <c r="BO362">
        <v>65</v>
      </c>
      <c r="DL362">
        <v>19</v>
      </c>
      <c r="DM362">
        <v>19</v>
      </c>
    </row>
    <row r="363" spans="1:117" hidden="1" x14ac:dyDescent="0.25">
      <c r="A363" t="s">
        <v>62</v>
      </c>
      <c r="B363" t="s">
        <v>186</v>
      </c>
      <c r="C363" t="s">
        <v>61</v>
      </c>
      <c r="D363" t="s">
        <v>61</v>
      </c>
      <c r="E363" t="s">
        <v>186</v>
      </c>
      <c r="F363" t="s">
        <v>61</v>
      </c>
      <c r="G363" t="s">
        <v>61</v>
      </c>
      <c r="H363" t="s">
        <v>61</v>
      </c>
      <c r="I363" t="s">
        <v>183</v>
      </c>
      <c r="J363" s="22">
        <v>43713</v>
      </c>
      <c r="K363" s="28">
        <v>19</v>
      </c>
      <c r="L363">
        <v>19</v>
      </c>
      <c r="M363">
        <v>4</v>
      </c>
      <c r="N363">
        <v>4</v>
      </c>
      <c r="O363">
        <v>0</v>
      </c>
      <c r="P363">
        <v>0</v>
      </c>
      <c r="Q363">
        <v>1</v>
      </c>
      <c r="R363">
        <v>1</v>
      </c>
      <c r="S363" s="28">
        <v>1</v>
      </c>
      <c r="AR363">
        <v>63.5</v>
      </c>
      <c r="AS363">
        <v>62.5</v>
      </c>
      <c r="AT363">
        <v>63</v>
      </c>
      <c r="AU363">
        <v>63</v>
      </c>
      <c r="AV363">
        <v>63</v>
      </c>
      <c r="AW363">
        <v>63</v>
      </c>
      <c r="AX363">
        <v>63</v>
      </c>
      <c r="AY363">
        <v>62</v>
      </c>
      <c r="AZ363">
        <v>62.5</v>
      </c>
      <c r="BA363">
        <v>63</v>
      </c>
      <c r="BB363">
        <v>64.5</v>
      </c>
      <c r="BC363">
        <v>68</v>
      </c>
      <c r="BD363">
        <v>70.5</v>
      </c>
      <c r="BE363">
        <v>73</v>
      </c>
      <c r="BF363">
        <v>73.5</v>
      </c>
      <c r="BG363">
        <v>74</v>
      </c>
      <c r="BH363">
        <v>74.5</v>
      </c>
      <c r="BI363">
        <v>74</v>
      </c>
      <c r="BJ363">
        <v>73</v>
      </c>
      <c r="BK363">
        <v>71</v>
      </c>
      <c r="BL363">
        <v>68.5</v>
      </c>
      <c r="BM363">
        <v>67.5</v>
      </c>
      <c r="BN363">
        <v>66</v>
      </c>
      <c r="BO363">
        <v>65</v>
      </c>
      <c r="DL363">
        <v>19</v>
      </c>
      <c r="DM363">
        <v>19</v>
      </c>
    </row>
    <row r="364" spans="1:117" hidden="1" x14ac:dyDescent="0.25">
      <c r="A364" t="s">
        <v>62</v>
      </c>
      <c r="B364" t="s">
        <v>31</v>
      </c>
      <c r="C364" t="s">
        <v>61</v>
      </c>
      <c r="D364" t="s">
        <v>61</v>
      </c>
      <c r="E364" t="s">
        <v>31</v>
      </c>
      <c r="F364" t="s">
        <v>61</v>
      </c>
      <c r="G364" t="s">
        <v>61</v>
      </c>
      <c r="H364" t="s">
        <v>61</v>
      </c>
      <c r="I364" t="s">
        <v>183</v>
      </c>
      <c r="J364" s="22">
        <v>43713</v>
      </c>
      <c r="K364" s="28">
        <v>19</v>
      </c>
      <c r="L364">
        <v>19</v>
      </c>
      <c r="M364">
        <v>2</v>
      </c>
      <c r="N364">
        <v>2</v>
      </c>
      <c r="O364">
        <v>0</v>
      </c>
      <c r="P364">
        <v>0</v>
      </c>
      <c r="Q364">
        <v>1</v>
      </c>
      <c r="R364">
        <v>1</v>
      </c>
      <c r="S364" s="28">
        <v>1</v>
      </c>
      <c r="AR364">
        <v>63.5</v>
      </c>
      <c r="AS364">
        <v>62.5</v>
      </c>
      <c r="AT364">
        <v>63</v>
      </c>
      <c r="AU364">
        <v>63</v>
      </c>
      <c r="AV364">
        <v>63</v>
      </c>
      <c r="AW364">
        <v>63</v>
      </c>
      <c r="AX364">
        <v>63</v>
      </c>
      <c r="AY364">
        <v>62</v>
      </c>
      <c r="AZ364">
        <v>62.5</v>
      </c>
      <c r="BA364">
        <v>63</v>
      </c>
      <c r="BB364">
        <v>64.5</v>
      </c>
      <c r="BC364">
        <v>68</v>
      </c>
      <c r="BD364">
        <v>70.5</v>
      </c>
      <c r="BE364">
        <v>73</v>
      </c>
      <c r="BF364">
        <v>73.5</v>
      </c>
      <c r="BG364">
        <v>74</v>
      </c>
      <c r="BH364">
        <v>74.5</v>
      </c>
      <c r="BI364">
        <v>74</v>
      </c>
      <c r="BJ364">
        <v>73</v>
      </c>
      <c r="BK364">
        <v>71</v>
      </c>
      <c r="BL364">
        <v>68.5</v>
      </c>
      <c r="BM364">
        <v>67.5</v>
      </c>
      <c r="BN364">
        <v>66</v>
      </c>
      <c r="BO364">
        <v>65</v>
      </c>
      <c r="DL364">
        <v>19</v>
      </c>
      <c r="DM364">
        <v>19</v>
      </c>
    </row>
    <row r="365" spans="1:117" hidden="1" x14ac:dyDescent="0.25">
      <c r="A365" t="s">
        <v>62</v>
      </c>
      <c r="B365" t="s">
        <v>101</v>
      </c>
      <c r="C365" t="s">
        <v>61</v>
      </c>
      <c r="D365" t="s">
        <v>61</v>
      </c>
      <c r="E365" t="s">
        <v>61</v>
      </c>
      <c r="F365" t="s">
        <v>61</v>
      </c>
      <c r="G365" t="s">
        <v>61</v>
      </c>
      <c r="H365" t="s">
        <v>101</v>
      </c>
      <c r="I365" t="s">
        <v>183</v>
      </c>
      <c r="J365" s="22">
        <v>43713</v>
      </c>
      <c r="K365" s="28">
        <v>19</v>
      </c>
      <c r="L365">
        <v>19</v>
      </c>
      <c r="M365">
        <v>20</v>
      </c>
      <c r="N365">
        <v>20</v>
      </c>
      <c r="O365">
        <v>0</v>
      </c>
      <c r="P365">
        <v>0</v>
      </c>
      <c r="Q365">
        <v>0</v>
      </c>
      <c r="R365">
        <v>1</v>
      </c>
      <c r="S365" s="28">
        <v>1</v>
      </c>
      <c r="AR365">
        <v>63.5</v>
      </c>
      <c r="AS365">
        <v>62.5</v>
      </c>
      <c r="AT365">
        <v>63</v>
      </c>
      <c r="AU365">
        <v>63</v>
      </c>
      <c r="AV365">
        <v>63</v>
      </c>
      <c r="AW365">
        <v>63</v>
      </c>
      <c r="AX365">
        <v>63</v>
      </c>
      <c r="AY365">
        <v>62</v>
      </c>
      <c r="AZ365">
        <v>62.5</v>
      </c>
      <c r="BA365">
        <v>63</v>
      </c>
      <c r="BB365">
        <v>64.5</v>
      </c>
      <c r="BC365">
        <v>68</v>
      </c>
      <c r="BD365">
        <v>70.5</v>
      </c>
      <c r="BE365">
        <v>73</v>
      </c>
      <c r="BF365">
        <v>73.5</v>
      </c>
      <c r="BG365">
        <v>74</v>
      </c>
      <c r="BH365">
        <v>74.5</v>
      </c>
      <c r="BI365">
        <v>74</v>
      </c>
      <c r="BJ365">
        <v>73</v>
      </c>
      <c r="BK365">
        <v>71</v>
      </c>
      <c r="BL365">
        <v>68.5</v>
      </c>
      <c r="BM365">
        <v>67.5</v>
      </c>
      <c r="BN365">
        <v>66</v>
      </c>
      <c r="BO365">
        <v>65</v>
      </c>
      <c r="DL365">
        <v>19</v>
      </c>
      <c r="DM365">
        <v>19</v>
      </c>
    </row>
    <row r="366" spans="1:117" hidden="1" x14ac:dyDescent="0.25">
      <c r="A366" t="s">
        <v>62</v>
      </c>
      <c r="B366" t="s">
        <v>61</v>
      </c>
      <c r="C366" t="s">
        <v>61</v>
      </c>
      <c r="D366" t="s">
        <v>61</v>
      </c>
      <c r="E366" t="s">
        <v>61</v>
      </c>
      <c r="F366" t="s">
        <v>61</v>
      </c>
      <c r="G366" t="s">
        <v>61</v>
      </c>
      <c r="H366" t="s">
        <v>61</v>
      </c>
      <c r="I366" t="s">
        <v>183</v>
      </c>
      <c r="J366" s="22">
        <v>43713</v>
      </c>
      <c r="K366" s="28">
        <v>19</v>
      </c>
      <c r="L366">
        <v>19</v>
      </c>
      <c r="M366">
        <v>60</v>
      </c>
      <c r="N366">
        <v>60</v>
      </c>
      <c r="O366">
        <v>0</v>
      </c>
      <c r="P366">
        <v>0</v>
      </c>
      <c r="Q366">
        <v>0</v>
      </c>
      <c r="R366">
        <v>1</v>
      </c>
      <c r="S366" s="28">
        <v>1</v>
      </c>
      <c r="AR366">
        <v>63.5</v>
      </c>
      <c r="AS366">
        <v>62.5</v>
      </c>
      <c r="AT366">
        <v>63</v>
      </c>
      <c r="AU366">
        <v>63</v>
      </c>
      <c r="AV366">
        <v>63</v>
      </c>
      <c r="AW366">
        <v>63</v>
      </c>
      <c r="AX366">
        <v>63</v>
      </c>
      <c r="AY366">
        <v>62</v>
      </c>
      <c r="AZ366">
        <v>62.5</v>
      </c>
      <c r="BA366">
        <v>63</v>
      </c>
      <c r="BB366">
        <v>64.5</v>
      </c>
      <c r="BC366">
        <v>68</v>
      </c>
      <c r="BD366">
        <v>70.5</v>
      </c>
      <c r="BE366">
        <v>73</v>
      </c>
      <c r="BF366">
        <v>73.5</v>
      </c>
      <c r="BG366">
        <v>74</v>
      </c>
      <c r="BH366">
        <v>74.5</v>
      </c>
      <c r="BI366">
        <v>74</v>
      </c>
      <c r="BJ366">
        <v>73</v>
      </c>
      <c r="BK366">
        <v>71</v>
      </c>
      <c r="BL366">
        <v>68.5</v>
      </c>
      <c r="BM366">
        <v>67.5</v>
      </c>
      <c r="BN366">
        <v>66</v>
      </c>
      <c r="BO366">
        <v>65</v>
      </c>
      <c r="DL366">
        <v>19</v>
      </c>
      <c r="DM366">
        <v>19</v>
      </c>
    </row>
    <row r="367" spans="1:117" hidden="1" x14ac:dyDescent="0.25">
      <c r="A367" t="s">
        <v>62</v>
      </c>
      <c r="B367" t="s">
        <v>37</v>
      </c>
      <c r="C367" t="s">
        <v>61</v>
      </c>
      <c r="D367" t="s">
        <v>61</v>
      </c>
      <c r="E367" t="s">
        <v>37</v>
      </c>
      <c r="F367" t="s">
        <v>61</v>
      </c>
      <c r="G367" t="s">
        <v>61</v>
      </c>
      <c r="H367" t="s">
        <v>61</v>
      </c>
      <c r="I367" t="s">
        <v>183</v>
      </c>
      <c r="J367" s="22">
        <v>43713</v>
      </c>
      <c r="K367" s="28">
        <v>19</v>
      </c>
      <c r="L367">
        <v>19</v>
      </c>
      <c r="M367">
        <v>51</v>
      </c>
      <c r="N367">
        <v>51</v>
      </c>
      <c r="O367">
        <v>0</v>
      </c>
      <c r="P367">
        <v>0</v>
      </c>
      <c r="Q367">
        <v>0</v>
      </c>
      <c r="R367">
        <v>1</v>
      </c>
      <c r="S367" s="28">
        <v>1</v>
      </c>
      <c r="AR367">
        <v>63.5</v>
      </c>
      <c r="AS367">
        <v>62.5</v>
      </c>
      <c r="AT367">
        <v>63</v>
      </c>
      <c r="AU367">
        <v>63</v>
      </c>
      <c r="AV367">
        <v>63</v>
      </c>
      <c r="AW367">
        <v>63</v>
      </c>
      <c r="AX367">
        <v>63</v>
      </c>
      <c r="AY367">
        <v>62</v>
      </c>
      <c r="AZ367">
        <v>62.5</v>
      </c>
      <c r="BA367">
        <v>63</v>
      </c>
      <c r="BB367">
        <v>64.5</v>
      </c>
      <c r="BC367">
        <v>68</v>
      </c>
      <c r="BD367">
        <v>70.5</v>
      </c>
      <c r="BE367">
        <v>73</v>
      </c>
      <c r="BF367">
        <v>73.5</v>
      </c>
      <c r="BG367">
        <v>74</v>
      </c>
      <c r="BH367">
        <v>74.5</v>
      </c>
      <c r="BI367">
        <v>74</v>
      </c>
      <c r="BJ367">
        <v>73</v>
      </c>
      <c r="BK367">
        <v>71</v>
      </c>
      <c r="BL367">
        <v>68.5</v>
      </c>
      <c r="BM367">
        <v>67.5</v>
      </c>
      <c r="BN367">
        <v>66</v>
      </c>
      <c r="BO367">
        <v>65</v>
      </c>
      <c r="DL367">
        <v>19</v>
      </c>
      <c r="DM367">
        <v>19</v>
      </c>
    </row>
    <row r="368" spans="1:117" hidden="1" x14ac:dyDescent="0.25">
      <c r="A368" t="s">
        <v>62</v>
      </c>
      <c r="B368" t="s">
        <v>202</v>
      </c>
      <c r="C368" t="s">
        <v>61</v>
      </c>
      <c r="D368" t="s">
        <v>61</v>
      </c>
      <c r="E368" t="s">
        <v>61</v>
      </c>
      <c r="F368" t="s">
        <v>97</v>
      </c>
      <c r="G368" t="s">
        <v>61</v>
      </c>
      <c r="H368" t="s">
        <v>61</v>
      </c>
      <c r="I368" t="s">
        <v>183</v>
      </c>
      <c r="J368" s="22">
        <v>43713</v>
      </c>
      <c r="K368" s="28">
        <v>19</v>
      </c>
      <c r="L368">
        <v>19</v>
      </c>
      <c r="M368">
        <v>60</v>
      </c>
      <c r="N368">
        <v>60</v>
      </c>
      <c r="O368">
        <v>0</v>
      </c>
      <c r="P368">
        <v>0</v>
      </c>
      <c r="Q368">
        <v>0</v>
      </c>
      <c r="R368">
        <v>1</v>
      </c>
      <c r="S368" s="28">
        <v>1</v>
      </c>
      <c r="AR368">
        <v>63.5</v>
      </c>
      <c r="AS368">
        <v>62.5</v>
      </c>
      <c r="AT368">
        <v>63</v>
      </c>
      <c r="AU368">
        <v>63</v>
      </c>
      <c r="AV368">
        <v>63</v>
      </c>
      <c r="AW368">
        <v>63</v>
      </c>
      <c r="AX368">
        <v>63</v>
      </c>
      <c r="AY368">
        <v>62</v>
      </c>
      <c r="AZ368">
        <v>62.5</v>
      </c>
      <c r="BA368">
        <v>63</v>
      </c>
      <c r="BB368">
        <v>64.5</v>
      </c>
      <c r="BC368">
        <v>68</v>
      </c>
      <c r="BD368">
        <v>70.5</v>
      </c>
      <c r="BE368">
        <v>73</v>
      </c>
      <c r="BF368">
        <v>73.5</v>
      </c>
      <c r="BG368">
        <v>74</v>
      </c>
      <c r="BH368">
        <v>74.5</v>
      </c>
      <c r="BI368">
        <v>74</v>
      </c>
      <c r="BJ368">
        <v>73</v>
      </c>
      <c r="BK368">
        <v>71</v>
      </c>
      <c r="BL368">
        <v>68.5</v>
      </c>
      <c r="BM368">
        <v>67.5</v>
      </c>
      <c r="BN368">
        <v>66</v>
      </c>
      <c r="BO368">
        <v>65</v>
      </c>
      <c r="DL368">
        <v>19</v>
      </c>
      <c r="DM368">
        <v>19</v>
      </c>
    </row>
    <row r="369" spans="1:118" hidden="1" x14ac:dyDescent="0.25">
      <c r="A369" t="s">
        <v>62</v>
      </c>
      <c r="B369" t="s">
        <v>188</v>
      </c>
      <c r="C369" t="s">
        <v>61</v>
      </c>
      <c r="D369" t="s">
        <v>188</v>
      </c>
      <c r="E369" t="s">
        <v>61</v>
      </c>
      <c r="F369" t="s">
        <v>61</v>
      </c>
      <c r="G369" t="s">
        <v>61</v>
      </c>
      <c r="H369" t="s">
        <v>61</v>
      </c>
      <c r="I369" t="s">
        <v>184</v>
      </c>
      <c r="J369" s="22">
        <v>43713</v>
      </c>
      <c r="K369" s="28">
        <v>19</v>
      </c>
      <c r="L369">
        <v>19</v>
      </c>
      <c r="M369">
        <v>1</v>
      </c>
      <c r="N369">
        <v>1</v>
      </c>
      <c r="O369">
        <v>0</v>
      </c>
      <c r="P369">
        <v>1</v>
      </c>
      <c r="Q369">
        <v>1</v>
      </c>
      <c r="R369">
        <v>1</v>
      </c>
      <c r="S369" s="28">
        <v>1</v>
      </c>
      <c r="AR369">
        <v>63</v>
      </c>
      <c r="AS369">
        <v>62.5</v>
      </c>
      <c r="AT369">
        <v>61.5</v>
      </c>
      <c r="AU369">
        <v>61</v>
      </c>
      <c r="AV369">
        <v>60.5</v>
      </c>
      <c r="AW369">
        <v>61</v>
      </c>
      <c r="AX369">
        <v>61</v>
      </c>
      <c r="AY369">
        <v>61</v>
      </c>
      <c r="AZ369">
        <v>61.5</v>
      </c>
      <c r="BA369">
        <v>64</v>
      </c>
      <c r="BB369">
        <v>68</v>
      </c>
      <c r="BC369">
        <v>69.5</v>
      </c>
      <c r="BD369">
        <v>72.5</v>
      </c>
      <c r="BE369">
        <v>74.5</v>
      </c>
      <c r="BF369">
        <v>76</v>
      </c>
      <c r="BG369">
        <v>77</v>
      </c>
      <c r="BH369">
        <v>77</v>
      </c>
      <c r="BI369">
        <v>75</v>
      </c>
      <c r="BJ369">
        <v>71.5</v>
      </c>
      <c r="BK369">
        <v>68</v>
      </c>
      <c r="BL369">
        <v>65</v>
      </c>
      <c r="BM369">
        <v>64</v>
      </c>
      <c r="BN369">
        <v>64</v>
      </c>
      <c r="BO369">
        <v>63</v>
      </c>
      <c r="DL369">
        <v>19</v>
      </c>
      <c r="DM369">
        <v>19</v>
      </c>
    </row>
    <row r="370" spans="1:118" hidden="1" x14ac:dyDescent="0.25">
      <c r="A370" t="s">
        <v>62</v>
      </c>
      <c r="B370" t="s">
        <v>36</v>
      </c>
      <c r="C370" t="s">
        <v>36</v>
      </c>
      <c r="D370" t="s">
        <v>61</v>
      </c>
      <c r="E370" t="s">
        <v>61</v>
      </c>
      <c r="F370" t="s">
        <v>61</v>
      </c>
      <c r="G370" t="s">
        <v>61</v>
      </c>
      <c r="H370" t="s">
        <v>61</v>
      </c>
      <c r="I370" t="s">
        <v>184</v>
      </c>
      <c r="J370" s="22">
        <v>43713</v>
      </c>
      <c r="K370" s="28">
        <v>19</v>
      </c>
      <c r="L370">
        <v>19</v>
      </c>
      <c r="M370">
        <v>2</v>
      </c>
      <c r="N370">
        <v>2</v>
      </c>
      <c r="O370">
        <v>0</v>
      </c>
      <c r="P370">
        <v>0</v>
      </c>
      <c r="Q370">
        <v>1</v>
      </c>
      <c r="R370">
        <v>0</v>
      </c>
      <c r="S370" s="28">
        <v>1</v>
      </c>
      <c r="AR370">
        <v>63.25</v>
      </c>
      <c r="AS370">
        <v>62.5</v>
      </c>
      <c r="AT370">
        <v>62.25</v>
      </c>
      <c r="AU370">
        <v>62</v>
      </c>
      <c r="AV370">
        <v>61.75</v>
      </c>
      <c r="AW370">
        <v>62</v>
      </c>
      <c r="AX370">
        <v>62</v>
      </c>
      <c r="AY370">
        <v>61.5</v>
      </c>
      <c r="AZ370">
        <v>62</v>
      </c>
      <c r="BA370">
        <v>63.5</v>
      </c>
      <c r="BB370">
        <v>66.25</v>
      </c>
      <c r="BC370">
        <v>68.75</v>
      </c>
      <c r="BD370">
        <v>71.5</v>
      </c>
      <c r="BE370">
        <v>73.75</v>
      </c>
      <c r="BF370">
        <v>74.75</v>
      </c>
      <c r="BG370">
        <v>75.5</v>
      </c>
      <c r="BH370">
        <v>75.75</v>
      </c>
      <c r="BI370">
        <v>74.5</v>
      </c>
      <c r="BJ370">
        <v>72.25</v>
      </c>
      <c r="BK370">
        <v>69.5</v>
      </c>
      <c r="BL370">
        <v>66.75</v>
      </c>
      <c r="BM370">
        <v>65.75</v>
      </c>
      <c r="BN370">
        <v>65</v>
      </c>
      <c r="BO370">
        <v>64</v>
      </c>
      <c r="DL370">
        <v>19</v>
      </c>
      <c r="DM370">
        <v>19</v>
      </c>
    </row>
    <row r="371" spans="1:118" hidden="1" x14ac:dyDescent="0.25">
      <c r="A371" t="s">
        <v>62</v>
      </c>
      <c r="B371" t="s">
        <v>102</v>
      </c>
      <c r="C371" t="s">
        <v>61</v>
      </c>
      <c r="D371" t="s">
        <v>61</v>
      </c>
      <c r="E371" t="s">
        <v>61</v>
      </c>
      <c r="F371" t="s">
        <v>61</v>
      </c>
      <c r="G371" t="s">
        <v>61</v>
      </c>
      <c r="H371" t="s">
        <v>102</v>
      </c>
      <c r="I371" t="s">
        <v>184</v>
      </c>
      <c r="J371" s="22">
        <v>43713</v>
      </c>
      <c r="K371" s="28">
        <v>19</v>
      </c>
      <c r="L371">
        <v>19</v>
      </c>
      <c r="M371">
        <v>2</v>
      </c>
      <c r="N371">
        <v>2</v>
      </c>
      <c r="O371">
        <v>0</v>
      </c>
      <c r="P371">
        <v>0</v>
      </c>
      <c r="Q371">
        <v>1</v>
      </c>
      <c r="R371">
        <v>0</v>
      </c>
      <c r="S371" s="28">
        <v>1</v>
      </c>
      <c r="AR371">
        <v>63.25</v>
      </c>
      <c r="AS371">
        <v>62.5</v>
      </c>
      <c r="AT371">
        <v>62.25</v>
      </c>
      <c r="AU371">
        <v>62</v>
      </c>
      <c r="AV371">
        <v>61.75</v>
      </c>
      <c r="AW371">
        <v>62</v>
      </c>
      <c r="AX371">
        <v>62</v>
      </c>
      <c r="AY371">
        <v>61.5</v>
      </c>
      <c r="AZ371">
        <v>62</v>
      </c>
      <c r="BA371">
        <v>63.5</v>
      </c>
      <c r="BB371">
        <v>66.25</v>
      </c>
      <c r="BC371">
        <v>68.75</v>
      </c>
      <c r="BD371">
        <v>71.5</v>
      </c>
      <c r="BE371">
        <v>73.75</v>
      </c>
      <c r="BF371">
        <v>74.75</v>
      </c>
      <c r="BG371">
        <v>75.5</v>
      </c>
      <c r="BH371">
        <v>75.75</v>
      </c>
      <c r="BI371">
        <v>74.5</v>
      </c>
      <c r="BJ371">
        <v>72.25</v>
      </c>
      <c r="BK371">
        <v>69.5</v>
      </c>
      <c r="BL371">
        <v>66.75</v>
      </c>
      <c r="BM371">
        <v>65.75</v>
      </c>
      <c r="BN371">
        <v>65</v>
      </c>
      <c r="BO371">
        <v>64</v>
      </c>
      <c r="DL371">
        <v>19</v>
      </c>
      <c r="DM371">
        <v>19</v>
      </c>
    </row>
    <row r="372" spans="1:118" hidden="1" x14ac:dyDescent="0.25">
      <c r="A372" t="s">
        <v>62</v>
      </c>
      <c r="B372" t="s">
        <v>187</v>
      </c>
      <c r="C372" t="s">
        <v>61</v>
      </c>
      <c r="D372" t="s">
        <v>187</v>
      </c>
      <c r="E372" t="s">
        <v>61</v>
      </c>
      <c r="F372" t="s">
        <v>61</v>
      </c>
      <c r="G372" t="s">
        <v>61</v>
      </c>
      <c r="H372" t="s">
        <v>61</v>
      </c>
      <c r="I372" t="s">
        <v>184</v>
      </c>
      <c r="J372" s="22">
        <v>43713</v>
      </c>
      <c r="K372" s="28">
        <v>19</v>
      </c>
      <c r="L372">
        <v>19</v>
      </c>
      <c r="M372">
        <v>1</v>
      </c>
      <c r="N372">
        <v>1</v>
      </c>
      <c r="O372">
        <v>0</v>
      </c>
      <c r="P372">
        <v>1</v>
      </c>
      <c r="Q372">
        <v>1</v>
      </c>
      <c r="R372">
        <v>1</v>
      </c>
      <c r="S372" s="28">
        <v>1</v>
      </c>
      <c r="AR372">
        <v>63.5</v>
      </c>
      <c r="AS372">
        <v>62.5</v>
      </c>
      <c r="AT372">
        <v>63</v>
      </c>
      <c r="AU372">
        <v>63</v>
      </c>
      <c r="AV372">
        <v>63</v>
      </c>
      <c r="AW372">
        <v>63</v>
      </c>
      <c r="AX372">
        <v>63</v>
      </c>
      <c r="AY372">
        <v>62</v>
      </c>
      <c r="AZ372">
        <v>62.5</v>
      </c>
      <c r="BA372">
        <v>63</v>
      </c>
      <c r="BB372">
        <v>64.5</v>
      </c>
      <c r="BC372">
        <v>68</v>
      </c>
      <c r="BD372">
        <v>70.5</v>
      </c>
      <c r="BE372">
        <v>73</v>
      </c>
      <c r="BF372">
        <v>73.5</v>
      </c>
      <c r="BG372">
        <v>74</v>
      </c>
      <c r="BH372">
        <v>74.5</v>
      </c>
      <c r="BI372">
        <v>74</v>
      </c>
      <c r="BJ372">
        <v>73</v>
      </c>
      <c r="BK372">
        <v>71</v>
      </c>
      <c r="BL372">
        <v>68.5</v>
      </c>
      <c r="BM372">
        <v>67.5</v>
      </c>
      <c r="BN372">
        <v>66</v>
      </c>
      <c r="BO372">
        <v>65</v>
      </c>
      <c r="DL372">
        <v>19</v>
      </c>
      <c r="DM372">
        <v>19</v>
      </c>
    </row>
    <row r="373" spans="1:118" hidden="1" x14ac:dyDescent="0.25">
      <c r="A373" t="s">
        <v>62</v>
      </c>
      <c r="B373" t="s">
        <v>202</v>
      </c>
      <c r="C373" t="s">
        <v>61</v>
      </c>
      <c r="D373" t="s">
        <v>61</v>
      </c>
      <c r="E373" t="s">
        <v>61</v>
      </c>
      <c r="F373" t="s">
        <v>97</v>
      </c>
      <c r="G373" t="s">
        <v>61</v>
      </c>
      <c r="H373" t="s">
        <v>61</v>
      </c>
      <c r="I373" t="s">
        <v>184</v>
      </c>
      <c r="J373" s="22">
        <v>43713</v>
      </c>
      <c r="K373" s="28">
        <v>19</v>
      </c>
      <c r="L373">
        <v>19</v>
      </c>
      <c r="M373">
        <v>2</v>
      </c>
      <c r="N373">
        <v>2</v>
      </c>
      <c r="O373">
        <v>0</v>
      </c>
      <c r="P373">
        <v>0</v>
      </c>
      <c r="Q373">
        <v>1</v>
      </c>
      <c r="R373">
        <v>0</v>
      </c>
      <c r="S373" s="28">
        <v>1</v>
      </c>
      <c r="AR373">
        <v>63.25</v>
      </c>
      <c r="AS373">
        <v>62.5</v>
      </c>
      <c r="AT373">
        <v>62.25</v>
      </c>
      <c r="AU373">
        <v>62</v>
      </c>
      <c r="AV373">
        <v>61.75</v>
      </c>
      <c r="AW373">
        <v>62</v>
      </c>
      <c r="AX373">
        <v>62</v>
      </c>
      <c r="AY373">
        <v>61.5</v>
      </c>
      <c r="AZ373">
        <v>62</v>
      </c>
      <c r="BA373">
        <v>63.5</v>
      </c>
      <c r="BB373">
        <v>66.25</v>
      </c>
      <c r="BC373">
        <v>68.75</v>
      </c>
      <c r="BD373">
        <v>71.5</v>
      </c>
      <c r="BE373">
        <v>73.75</v>
      </c>
      <c r="BF373">
        <v>74.75</v>
      </c>
      <c r="BG373">
        <v>75.5</v>
      </c>
      <c r="BH373">
        <v>75.75</v>
      </c>
      <c r="BI373">
        <v>74.5</v>
      </c>
      <c r="BJ373">
        <v>72.25</v>
      </c>
      <c r="BK373">
        <v>69.5</v>
      </c>
      <c r="BL373">
        <v>66.75</v>
      </c>
      <c r="BM373">
        <v>65.75</v>
      </c>
      <c r="BN373">
        <v>65</v>
      </c>
      <c r="BO373">
        <v>64</v>
      </c>
      <c r="DL373">
        <v>19</v>
      </c>
      <c r="DM373">
        <v>19</v>
      </c>
    </row>
    <row r="374" spans="1:118" hidden="1" x14ac:dyDescent="0.25">
      <c r="A374" t="s">
        <v>62</v>
      </c>
      <c r="B374" t="s">
        <v>61</v>
      </c>
      <c r="C374" t="s">
        <v>61</v>
      </c>
      <c r="D374" t="s">
        <v>61</v>
      </c>
      <c r="E374" t="s">
        <v>61</v>
      </c>
      <c r="F374" t="s">
        <v>61</v>
      </c>
      <c r="G374" t="s">
        <v>61</v>
      </c>
      <c r="H374" t="s">
        <v>61</v>
      </c>
      <c r="I374" t="s">
        <v>184</v>
      </c>
      <c r="J374" s="22">
        <v>43713</v>
      </c>
      <c r="K374" s="28">
        <v>19</v>
      </c>
      <c r="L374">
        <v>19</v>
      </c>
      <c r="M374">
        <v>2</v>
      </c>
      <c r="N374">
        <v>2</v>
      </c>
      <c r="O374">
        <v>0</v>
      </c>
      <c r="P374">
        <v>0</v>
      </c>
      <c r="Q374">
        <v>1</v>
      </c>
      <c r="R374">
        <v>0</v>
      </c>
      <c r="S374" s="28">
        <v>1</v>
      </c>
      <c r="AR374">
        <v>63.25</v>
      </c>
      <c r="AS374">
        <v>62.5</v>
      </c>
      <c r="AT374">
        <v>62.25</v>
      </c>
      <c r="AU374">
        <v>62</v>
      </c>
      <c r="AV374">
        <v>61.75</v>
      </c>
      <c r="AW374">
        <v>62</v>
      </c>
      <c r="AX374">
        <v>62</v>
      </c>
      <c r="AY374">
        <v>61.5</v>
      </c>
      <c r="AZ374">
        <v>62</v>
      </c>
      <c r="BA374">
        <v>63.5</v>
      </c>
      <c r="BB374">
        <v>66.25</v>
      </c>
      <c r="BC374">
        <v>68.75</v>
      </c>
      <c r="BD374">
        <v>71.5</v>
      </c>
      <c r="BE374">
        <v>73.75</v>
      </c>
      <c r="BF374">
        <v>74.75</v>
      </c>
      <c r="BG374">
        <v>75.5</v>
      </c>
      <c r="BH374">
        <v>75.75</v>
      </c>
      <c r="BI374">
        <v>74.5</v>
      </c>
      <c r="BJ374">
        <v>72.25</v>
      </c>
      <c r="BK374">
        <v>69.5</v>
      </c>
      <c r="BL374">
        <v>66.75</v>
      </c>
      <c r="BM374">
        <v>65.75</v>
      </c>
      <c r="BN374">
        <v>65</v>
      </c>
      <c r="BO374">
        <v>64</v>
      </c>
      <c r="DL374">
        <v>19</v>
      </c>
      <c r="DM374">
        <v>19</v>
      </c>
    </row>
    <row r="375" spans="1:118" hidden="1" x14ac:dyDescent="0.25">
      <c r="A375" t="s">
        <v>62</v>
      </c>
      <c r="B375" t="s">
        <v>31</v>
      </c>
      <c r="C375" t="s">
        <v>61</v>
      </c>
      <c r="D375" t="s">
        <v>61</v>
      </c>
      <c r="E375" t="s">
        <v>31</v>
      </c>
      <c r="F375" t="s">
        <v>61</v>
      </c>
      <c r="G375" t="s">
        <v>61</v>
      </c>
      <c r="H375" t="s">
        <v>61</v>
      </c>
      <c r="I375" t="s">
        <v>184</v>
      </c>
      <c r="J375" s="22">
        <v>43713</v>
      </c>
      <c r="K375" s="28">
        <v>19</v>
      </c>
      <c r="L375">
        <v>19</v>
      </c>
      <c r="M375">
        <v>1</v>
      </c>
      <c r="N375">
        <v>1</v>
      </c>
      <c r="O375">
        <v>0</v>
      </c>
      <c r="P375">
        <v>1</v>
      </c>
      <c r="Q375">
        <v>1</v>
      </c>
      <c r="R375">
        <v>1</v>
      </c>
      <c r="S375" s="28">
        <v>1</v>
      </c>
      <c r="AR375">
        <v>63</v>
      </c>
      <c r="AS375">
        <v>62.5</v>
      </c>
      <c r="AT375">
        <v>61.5</v>
      </c>
      <c r="AU375">
        <v>61</v>
      </c>
      <c r="AV375">
        <v>60.5</v>
      </c>
      <c r="AW375">
        <v>61</v>
      </c>
      <c r="AX375">
        <v>61</v>
      </c>
      <c r="AY375">
        <v>61</v>
      </c>
      <c r="AZ375">
        <v>61.5</v>
      </c>
      <c r="BA375">
        <v>64</v>
      </c>
      <c r="BB375">
        <v>68</v>
      </c>
      <c r="BC375">
        <v>69.5</v>
      </c>
      <c r="BD375">
        <v>72.5</v>
      </c>
      <c r="BE375">
        <v>74.5</v>
      </c>
      <c r="BF375">
        <v>76</v>
      </c>
      <c r="BG375">
        <v>77</v>
      </c>
      <c r="BH375">
        <v>77</v>
      </c>
      <c r="BI375">
        <v>75</v>
      </c>
      <c r="BJ375">
        <v>71.5</v>
      </c>
      <c r="BK375">
        <v>68</v>
      </c>
      <c r="BL375">
        <v>65</v>
      </c>
      <c r="BM375">
        <v>64</v>
      </c>
      <c r="BN375">
        <v>64</v>
      </c>
      <c r="BO375">
        <v>63</v>
      </c>
      <c r="DL375">
        <v>19</v>
      </c>
      <c r="DM375">
        <v>19</v>
      </c>
    </row>
    <row r="376" spans="1:118" hidden="1" x14ac:dyDescent="0.25">
      <c r="A376" t="s">
        <v>62</v>
      </c>
      <c r="B376" t="s">
        <v>30</v>
      </c>
      <c r="C376" t="s">
        <v>61</v>
      </c>
      <c r="D376" t="s">
        <v>61</v>
      </c>
      <c r="E376" t="s">
        <v>30</v>
      </c>
      <c r="F376" t="s">
        <v>61</v>
      </c>
      <c r="G376" t="s">
        <v>61</v>
      </c>
      <c r="H376" t="s">
        <v>61</v>
      </c>
      <c r="I376" t="s">
        <v>184</v>
      </c>
      <c r="J376" s="22">
        <v>43713</v>
      </c>
      <c r="K376" s="28">
        <v>19</v>
      </c>
      <c r="L376">
        <v>19</v>
      </c>
      <c r="M376">
        <v>1</v>
      </c>
      <c r="N376">
        <v>1</v>
      </c>
      <c r="O376">
        <v>0</v>
      </c>
      <c r="P376">
        <v>1</v>
      </c>
      <c r="Q376">
        <v>1</v>
      </c>
      <c r="R376">
        <v>1</v>
      </c>
      <c r="S376" s="28">
        <v>1</v>
      </c>
      <c r="AR376">
        <v>63.5</v>
      </c>
      <c r="AS376">
        <v>62.5</v>
      </c>
      <c r="AT376">
        <v>63</v>
      </c>
      <c r="AU376">
        <v>63</v>
      </c>
      <c r="AV376">
        <v>63</v>
      </c>
      <c r="AW376">
        <v>63</v>
      </c>
      <c r="AX376">
        <v>63</v>
      </c>
      <c r="AY376">
        <v>62</v>
      </c>
      <c r="AZ376">
        <v>62.5</v>
      </c>
      <c r="BA376">
        <v>63</v>
      </c>
      <c r="BB376">
        <v>64.5</v>
      </c>
      <c r="BC376">
        <v>68</v>
      </c>
      <c r="BD376">
        <v>70.5</v>
      </c>
      <c r="BE376">
        <v>73</v>
      </c>
      <c r="BF376">
        <v>73.5</v>
      </c>
      <c r="BG376">
        <v>74</v>
      </c>
      <c r="BH376">
        <v>74.5</v>
      </c>
      <c r="BI376">
        <v>74</v>
      </c>
      <c r="BJ376">
        <v>73</v>
      </c>
      <c r="BK376">
        <v>71</v>
      </c>
      <c r="BL376">
        <v>68.5</v>
      </c>
      <c r="BM376">
        <v>67.5</v>
      </c>
      <c r="BN376">
        <v>66</v>
      </c>
      <c r="BO376">
        <v>65</v>
      </c>
      <c r="DL376">
        <v>19</v>
      </c>
      <c r="DM376">
        <v>19</v>
      </c>
      <c r="DN376">
        <v>1</v>
      </c>
    </row>
    <row r="377" spans="1:118" hidden="1" x14ac:dyDescent="0.25">
      <c r="A377" t="s">
        <v>62</v>
      </c>
      <c r="B377" t="s">
        <v>186</v>
      </c>
      <c r="C377" t="s">
        <v>61</v>
      </c>
      <c r="D377" t="s">
        <v>61</v>
      </c>
      <c r="E377" t="s">
        <v>186</v>
      </c>
      <c r="F377" t="s">
        <v>61</v>
      </c>
      <c r="G377" t="s">
        <v>61</v>
      </c>
      <c r="H377" t="s">
        <v>61</v>
      </c>
      <c r="I377" t="s">
        <v>208</v>
      </c>
      <c r="J377" s="22">
        <v>43721</v>
      </c>
      <c r="K377" s="28">
        <v>19</v>
      </c>
      <c r="L377">
        <v>19</v>
      </c>
      <c r="M377">
        <v>4</v>
      </c>
      <c r="N377">
        <v>4</v>
      </c>
      <c r="O377">
        <v>0</v>
      </c>
      <c r="P377">
        <v>0</v>
      </c>
      <c r="Q377">
        <v>1</v>
      </c>
      <c r="R377">
        <v>1</v>
      </c>
      <c r="S377" s="28">
        <v>1</v>
      </c>
      <c r="AR377">
        <v>72.5</v>
      </c>
      <c r="AS377">
        <v>69.5</v>
      </c>
      <c r="AT377">
        <v>67.5</v>
      </c>
      <c r="AU377">
        <v>66.5</v>
      </c>
      <c r="AV377">
        <v>66</v>
      </c>
      <c r="AW377">
        <v>65</v>
      </c>
      <c r="AX377">
        <v>64.5</v>
      </c>
      <c r="AY377">
        <v>64</v>
      </c>
      <c r="AZ377">
        <v>68.5</v>
      </c>
      <c r="BA377">
        <v>73.5</v>
      </c>
      <c r="BB377">
        <v>79.5</v>
      </c>
      <c r="BC377">
        <v>86</v>
      </c>
      <c r="BD377">
        <v>89</v>
      </c>
      <c r="BE377">
        <v>92</v>
      </c>
      <c r="BF377">
        <v>95</v>
      </c>
      <c r="BG377">
        <v>96</v>
      </c>
      <c r="BH377">
        <v>97</v>
      </c>
      <c r="BI377">
        <v>96.5</v>
      </c>
      <c r="BJ377">
        <v>94.5</v>
      </c>
      <c r="BK377">
        <v>90</v>
      </c>
      <c r="BL377">
        <v>81</v>
      </c>
      <c r="BM377">
        <v>77.5</v>
      </c>
      <c r="BN377">
        <v>76.5</v>
      </c>
      <c r="BO377">
        <v>75</v>
      </c>
      <c r="DL377">
        <v>19</v>
      </c>
      <c r="DM377">
        <v>19</v>
      </c>
    </row>
    <row r="378" spans="1:118" hidden="1" x14ac:dyDescent="0.25">
      <c r="A378" t="s">
        <v>62</v>
      </c>
      <c r="B378" t="s">
        <v>35</v>
      </c>
      <c r="C378" t="s">
        <v>61</v>
      </c>
      <c r="D378" t="s">
        <v>61</v>
      </c>
      <c r="E378" t="s">
        <v>35</v>
      </c>
      <c r="F378" t="s">
        <v>61</v>
      </c>
      <c r="G378" t="s">
        <v>61</v>
      </c>
      <c r="H378" t="s">
        <v>61</v>
      </c>
      <c r="I378" t="s">
        <v>208</v>
      </c>
      <c r="J378" s="22">
        <v>43721</v>
      </c>
      <c r="K378" s="28">
        <v>19</v>
      </c>
      <c r="L378">
        <v>19</v>
      </c>
      <c r="M378">
        <v>1</v>
      </c>
      <c r="N378">
        <v>1</v>
      </c>
      <c r="O378">
        <v>0</v>
      </c>
      <c r="P378">
        <v>1</v>
      </c>
      <c r="Q378">
        <v>1</v>
      </c>
      <c r="R378">
        <v>1</v>
      </c>
      <c r="S378" s="28">
        <v>1</v>
      </c>
      <c r="AR378">
        <v>72.5</v>
      </c>
      <c r="AS378">
        <v>69.5</v>
      </c>
      <c r="AT378">
        <v>67.5</v>
      </c>
      <c r="AU378">
        <v>66.5</v>
      </c>
      <c r="AV378">
        <v>66</v>
      </c>
      <c r="AW378">
        <v>65</v>
      </c>
      <c r="AX378">
        <v>64.5</v>
      </c>
      <c r="AY378">
        <v>64</v>
      </c>
      <c r="AZ378">
        <v>68.5</v>
      </c>
      <c r="BA378">
        <v>73.5</v>
      </c>
      <c r="BB378">
        <v>79.5</v>
      </c>
      <c r="BC378">
        <v>86</v>
      </c>
      <c r="BD378">
        <v>89</v>
      </c>
      <c r="BE378">
        <v>92</v>
      </c>
      <c r="BF378">
        <v>95</v>
      </c>
      <c r="BG378">
        <v>96</v>
      </c>
      <c r="BH378">
        <v>97</v>
      </c>
      <c r="BI378">
        <v>96.5</v>
      </c>
      <c r="BJ378">
        <v>94.5</v>
      </c>
      <c r="BK378">
        <v>90</v>
      </c>
      <c r="BL378">
        <v>81</v>
      </c>
      <c r="BM378">
        <v>77.5</v>
      </c>
      <c r="BN378">
        <v>76.5</v>
      </c>
      <c r="BO378">
        <v>75</v>
      </c>
      <c r="DL378">
        <v>19</v>
      </c>
      <c r="DM378">
        <v>19</v>
      </c>
    </row>
    <row r="379" spans="1:118" hidden="1" x14ac:dyDescent="0.25">
      <c r="A379" t="s">
        <v>62</v>
      </c>
      <c r="B379" t="s">
        <v>188</v>
      </c>
      <c r="C379" t="s">
        <v>61</v>
      </c>
      <c r="D379" t="s">
        <v>188</v>
      </c>
      <c r="E379" t="s">
        <v>61</v>
      </c>
      <c r="F379" t="s">
        <v>61</v>
      </c>
      <c r="G379" t="s">
        <v>61</v>
      </c>
      <c r="H379" t="s">
        <v>61</v>
      </c>
      <c r="I379" t="s">
        <v>208</v>
      </c>
      <c r="J379" s="22">
        <v>43721</v>
      </c>
      <c r="K379" s="28">
        <v>19</v>
      </c>
      <c r="L379">
        <v>19</v>
      </c>
      <c r="M379">
        <v>1</v>
      </c>
      <c r="N379">
        <v>1</v>
      </c>
      <c r="O379">
        <v>0</v>
      </c>
      <c r="P379">
        <v>1</v>
      </c>
      <c r="Q379">
        <v>1</v>
      </c>
      <c r="R379">
        <v>1</v>
      </c>
      <c r="S379" s="28">
        <v>1</v>
      </c>
      <c r="AR379">
        <v>71.5</v>
      </c>
      <c r="AS379">
        <v>69.5</v>
      </c>
      <c r="AT379">
        <v>68.5</v>
      </c>
      <c r="AU379">
        <v>67</v>
      </c>
      <c r="AV379">
        <v>65.5</v>
      </c>
      <c r="AW379">
        <v>65</v>
      </c>
      <c r="AX379">
        <v>64</v>
      </c>
      <c r="AY379">
        <v>65</v>
      </c>
      <c r="AZ379">
        <v>70.5</v>
      </c>
      <c r="BA379">
        <v>76</v>
      </c>
      <c r="BB379">
        <v>80</v>
      </c>
      <c r="BC379">
        <v>82</v>
      </c>
      <c r="BD379">
        <v>86</v>
      </c>
      <c r="BE379">
        <v>90</v>
      </c>
      <c r="BF379">
        <v>92.5</v>
      </c>
      <c r="BG379">
        <v>94.5</v>
      </c>
      <c r="BH379">
        <v>95</v>
      </c>
      <c r="BI379">
        <v>94</v>
      </c>
      <c r="BJ379">
        <v>93.5</v>
      </c>
      <c r="BK379">
        <v>88.5</v>
      </c>
      <c r="BL379">
        <v>84</v>
      </c>
      <c r="BM379">
        <v>81.5</v>
      </c>
      <c r="BN379">
        <v>78</v>
      </c>
      <c r="BO379">
        <v>74</v>
      </c>
      <c r="DL379">
        <v>19</v>
      </c>
      <c r="DM379">
        <v>19</v>
      </c>
    </row>
    <row r="380" spans="1:118" hidden="1" x14ac:dyDescent="0.25">
      <c r="A380" t="s">
        <v>62</v>
      </c>
      <c r="B380" t="s">
        <v>30</v>
      </c>
      <c r="C380" t="s">
        <v>61</v>
      </c>
      <c r="D380" t="s">
        <v>61</v>
      </c>
      <c r="E380" t="s">
        <v>30</v>
      </c>
      <c r="F380" t="s">
        <v>61</v>
      </c>
      <c r="G380" t="s">
        <v>61</v>
      </c>
      <c r="H380" t="s">
        <v>61</v>
      </c>
      <c r="I380" t="s">
        <v>208</v>
      </c>
      <c r="J380" s="22">
        <v>43721</v>
      </c>
      <c r="K380" s="28">
        <v>19</v>
      </c>
      <c r="L380">
        <v>19</v>
      </c>
      <c r="M380">
        <v>1</v>
      </c>
      <c r="N380">
        <v>1</v>
      </c>
      <c r="O380">
        <v>0</v>
      </c>
      <c r="P380">
        <v>1</v>
      </c>
      <c r="Q380">
        <v>1</v>
      </c>
      <c r="R380">
        <v>1</v>
      </c>
      <c r="S380" s="28">
        <v>1</v>
      </c>
      <c r="AR380">
        <v>72.5</v>
      </c>
      <c r="AS380">
        <v>69.5</v>
      </c>
      <c r="AT380">
        <v>67.5</v>
      </c>
      <c r="AU380">
        <v>66.5</v>
      </c>
      <c r="AV380">
        <v>66</v>
      </c>
      <c r="AW380">
        <v>65</v>
      </c>
      <c r="AX380">
        <v>64.5</v>
      </c>
      <c r="AY380">
        <v>64</v>
      </c>
      <c r="AZ380">
        <v>68.5</v>
      </c>
      <c r="BA380">
        <v>73.5</v>
      </c>
      <c r="BB380">
        <v>79.5</v>
      </c>
      <c r="BC380">
        <v>86</v>
      </c>
      <c r="BD380">
        <v>89</v>
      </c>
      <c r="BE380">
        <v>92</v>
      </c>
      <c r="BF380">
        <v>95</v>
      </c>
      <c r="BG380">
        <v>96</v>
      </c>
      <c r="BH380">
        <v>97</v>
      </c>
      <c r="BI380">
        <v>96.5</v>
      </c>
      <c r="BJ380">
        <v>94.5</v>
      </c>
      <c r="BK380">
        <v>90</v>
      </c>
      <c r="BL380">
        <v>81</v>
      </c>
      <c r="BM380">
        <v>77.5</v>
      </c>
      <c r="BN380">
        <v>76.5</v>
      </c>
      <c r="BO380">
        <v>75</v>
      </c>
      <c r="DL380">
        <v>19</v>
      </c>
      <c r="DM380">
        <v>19</v>
      </c>
    </row>
    <row r="381" spans="1:118" hidden="1" x14ac:dyDescent="0.25">
      <c r="A381" t="s">
        <v>62</v>
      </c>
      <c r="B381" t="s">
        <v>38</v>
      </c>
      <c r="C381" t="s">
        <v>61</v>
      </c>
      <c r="D381" t="s">
        <v>61</v>
      </c>
      <c r="E381" t="s">
        <v>38</v>
      </c>
      <c r="F381" t="s">
        <v>61</v>
      </c>
      <c r="G381" t="s">
        <v>61</v>
      </c>
      <c r="H381" t="s">
        <v>61</v>
      </c>
      <c r="I381" t="s">
        <v>208</v>
      </c>
      <c r="J381" s="22">
        <v>43721</v>
      </c>
      <c r="K381" s="28">
        <v>19</v>
      </c>
      <c r="L381">
        <v>19</v>
      </c>
      <c r="M381">
        <v>2</v>
      </c>
      <c r="N381">
        <v>2</v>
      </c>
      <c r="O381">
        <v>0</v>
      </c>
      <c r="P381">
        <v>0</v>
      </c>
      <c r="Q381">
        <v>1</v>
      </c>
      <c r="R381">
        <v>1</v>
      </c>
      <c r="S381" s="28">
        <v>1</v>
      </c>
      <c r="AR381">
        <v>72.5</v>
      </c>
      <c r="AS381">
        <v>69.5</v>
      </c>
      <c r="AT381">
        <v>67.5</v>
      </c>
      <c r="AU381">
        <v>66.5</v>
      </c>
      <c r="AV381">
        <v>66</v>
      </c>
      <c r="AW381">
        <v>65</v>
      </c>
      <c r="AX381">
        <v>64.5</v>
      </c>
      <c r="AY381">
        <v>64</v>
      </c>
      <c r="AZ381">
        <v>68.5</v>
      </c>
      <c r="BA381">
        <v>73.5</v>
      </c>
      <c r="BB381">
        <v>79.5</v>
      </c>
      <c r="BC381">
        <v>86</v>
      </c>
      <c r="BD381">
        <v>89</v>
      </c>
      <c r="BE381">
        <v>92</v>
      </c>
      <c r="BF381">
        <v>95</v>
      </c>
      <c r="BG381">
        <v>96</v>
      </c>
      <c r="BH381">
        <v>97</v>
      </c>
      <c r="BI381">
        <v>96.5</v>
      </c>
      <c r="BJ381">
        <v>94.5</v>
      </c>
      <c r="BK381">
        <v>90</v>
      </c>
      <c r="BL381">
        <v>81</v>
      </c>
      <c r="BM381">
        <v>77.5</v>
      </c>
      <c r="BN381">
        <v>76.5</v>
      </c>
      <c r="BO381">
        <v>75</v>
      </c>
      <c r="DL381">
        <v>19</v>
      </c>
      <c r="DM381">
        <v>19</v>
      </c>
    </row>
    <row r="382" spans="1:118" hidden="1" x14ac:dyDescent="0.25">
      <c r="A382" t="s">
        <v>62</v>
      </c>
      <c r="B382" t="s">
        <v>189</v>
      </c>
      <c r="C382" t="s">
        <v>189</v>
      </c>
      <c r="D382" t="s">
        <v>61</v>
      </c>
      <c r="E382" t="s">
        <v>61</v>
      </c>
      <c r="F382" t="s">
        <v>61</v>
      </c>
      <c r="G382" t="s">
        <v>61</v>
      </c>
      <c r="H382" t="s">
        <v>61</v>
      </c>
      <c r="I382" t="s">
        <v>208</v>
      </c>
      <c r="J382" s="22">
        <v>43721</v>
      </c>
      <c r="K382" s="28">
        <v>19</v>
      </c>
      <c r="L382">
        <v>19</v>
      </c>
      <c r="M382">
        <v>24</v>
      </c>
      <c r="N382">
        <v>24</v>
      </c>
      <c r="O382">
        <v>0</v>
      </c>
      <c r="P382">
        <v>0</v>
      </c>
      <c r="Q382">
        <v>0</v>
      </c>
      <c r="R382">
        <v>1</v>
      </c>
      <c r="S382" s="28">
        <v>1</v>
      </c>
      <c r="AR382">
        <v>72.5</v>
      </c>
      <c r="AS382">
        <v>69.5</v>
      </c>
      <c r="AT382">
        <v>67.5</v>
      </c>
      <c r="AU382">
        <v>66.5</v>
      </c>
      <c r="AV382">
        <v>66</v>
      </c>
      <c r="AW382">
        <v>65</v>
      </c>
      <c r="AX382">
        <v>64.5</v>
      </c>
      <c r="AY382">
        <v>64</v>
      </c>
      <c r="AZ382">
        <v>68.5</v>
      </c>
      <c r="BA382">
        <v>73.5</v>
      </c>
      <c r="BB382">
        <v>79.5</v>
      </c>
      <c r="BC382">
        <v>86</v>
      </c>
      <c r="BD382">
        <v>89</v>
      </c>
      <c r="BE382">
        <v>92</v>
      </c>
      <c r="BF382">
        <v>95</v>
      </c>
      <c r="BG382">
        <v>96</v>
      </c>
      <c r="BH382">
        <v>97</v>
      </c>
      <c r="BI382">
        <v>96.5</v>
      </c>
      <c r="BJ382">
        <v>94.5</v>
      </c>
      <c r="BK382">
        <v>90</v>
      </c>
      <c r="BL382">
        <v>81</v>
      </c>
      <c r="BM382">
        <v>77.5</v>
      </c>
      <c r="BN382">
        <v>76.5</v>
      </c>
      <c r="BO382">
        <v>75</v>
      </c>
      <c r="DL382">
        <v>19</v>
      </c>
      <c r="DM382">
        <v>19</v>
      </c>
    </row>
    <row r="383" spans="1:118" hidden="1" x14ac:dyDescent="0.25">
      <c r="A383" t="s">
        <v>62</v>
      </c>
      <c r="B383" t="s">
        <v>109</v>
      </c>
      <c r="C383" t="s">
        <v>61</v>
      </c>
      <c r="D383" t="s">
        <v>109</v>
      </c>
      <c r="E383" t="s">
        <v>61</v>
      </c>
      <c r="F383" t="s">
        <v>61</v>
      </c>
      <c r="G383" t="s">
        <v>61</v>
      </c>
      <c r="H383" t="s">
        <v>61</v>
      </c>
      <c r="I383" t="s">
        <v>208</v>
      </c>
      <c r="J383" s="22">
        <v>43721</v>
      </c>
      <c r="K383" s="28">
        <v>19</v>
      </c>
      <c r="L383">
        <v>19</v>
      </c>
      <c r="M383">
        <v>60</v>
      </c>
      <c r="N383">
        <v>60</v>
      </c>
      <c r="O383">
        <v>0</v>
      </c>
      <c r="P383">
        <v>0</v>
      </c>
      <c r="Q383">
        <v>0</v>
      </c>
      <c r="R383">
        <v>1</v>
      </c>
      <c r="S383" s="28">
        <v>1</v>
      </c>
      <c r="AR383">
        <v>72.5</v>
      </c>
      <c r="AS383">
        <v>69.5</v>
      </c>
      <c r="AT383">
        <v>67.5</v>
      </c>
      <c r="AU383">
        <v>66.5</v>
      </c>
      <c r="AV383">
        <v>66</v>
      </c>
      <c r="AW383">
        <v>65</v>
      </c>
      <c r="AX383">
        <v>64.5</v>
      </c>
      <c r="AY383">
        <v>64</v>
      </c>
      <c r="AZ383">
        <v>68.5</v>
      </c>
      <c r="BA383">
        <v>73.5</v>
      </c>
      <c r="BB383">
        <v>79.5</v>
      </c>
      <c r="BC383">
        <v>86</v>
      </c>
      <c r="BD383">
        <v>89</v>
      </c>
      <c r="BE383">
        <v>92</v>
      </c>
      <c r="BF383">
        <v>95</v>
      </c>
      <c r="BG383">
        <v>96</v>
      </c>
      <c r="BH383">
        <v>97</v>
      </c>
      <c r="BI383">
        <v>96.5</v>
      </c>
      <c r="BJ383">
        <v>94.5</v>
      </c>
      <c r="BK383">
        <v>90</v>
      </c>
      <c r="BL383">
        <v>81</v>
      </c>
      <c r="BM383">
        <v>77.5</v>
      </c>
      <c r="BN383">
        <v>76.5</v>
      </c>
      <c r="BO383">
        <v>75</v>
      </c>
      <c r="DL383">
        <v>19</v>
      </c>
      <c r="DM383">
        <v>19</v>
      </c>
    </row>
    <row r="384" spans="1:118" hidden="1" x14ac:dyDescent="0.25">
      <c r="A384" t="s">
        <v>62</v>
      </c>
      <c r="B384" t="s">
        <v>187</v>
      </c>
      <c r="C384" t="s">
        <v>61</v>
      </c>
      <c r="D384" t="s">
        <v>187</v>
      </c>
      <c r="E384" t="s">
        <v>61</v>
      </c>
      <c r="F384" t="s">
        <v>61</v>
      </c>
      <c r="G384" t="s">
        <v>61</v>
      </c>
      <c r="H384" t="s">
        <v>61</v>
      </c>
      <c r="I384" t="s">
        <v>208</v>
      </c>
      <c r="J384" s="22">
        <v>43721</v>
      </c>
      <c r="K384" s="28">
        <v>19</v>
      </c>
      <c r="L384">
        <v>19</v>
      </c>
      <c r="M384">
        <v>1</v>
      </c>
      <c r="N384">
        <v>1</v>
      </c>
      <c r="O384">
        <v>0</v>
      </c>
      <c r="P384">
        <v>1</v>
      </c>
      <c r="Q384">
        <v>1</v>
      </c>
      <c r="R384">
        <v>1</v>
      </c>
      <c r="S384" s="28">
        <v>1</v>
      </c>
      <c r="AR384">
        <v>72.5</v>
      </c>
      <c r="AS384">
        <v>69.5</v>
      </c>
      <c r="AT384">
        <v>67.5</v>
      </c>
      <c r="AU384">
        <v>66.5</v>
      </c>
      <c r="AV384">
        <v>66</v>
      </c>
      <c r="AW384">
        <v>65</v>
      </c>
      <c r="AX384">
        <v>64.5</v>
      </c>
      <c r="AY384">
        <v>64</v>
      </c>
      <c r="AZ384">
        <v>68.5</v>
      </c>
      <c r="BA384">
        <v>73.5</v>
      </c>
      <c r="BB384">
        <v>79.5</v>
      </c>
      <c r="BC384">
        <v>86</v>
      </c>
      <c r="BD384">
        <v>89</v>
      </c>
      <c r="BE384">
        <v>92</v>
      </c>
      <c r="BF384">
        <v>95</v>
      </c>
      <c r="BG384">
        <v>96</v>
      </c>
      <c r="BH384">
        <v>97</v>
      </c>
      <c r="BI384">
        <v>96.5</v>
      </c>
      <c r="BJ384">
        <v>94.5</v>
      </c>
      <c r="BK384">
        <v>90</v>
      </c>
      <c r="BL384">
        <v>81</v>
      </c>
      <c r="BM384">
        <v>77.5</v>
      </c>
      <c r="BN384">
        <v>76.5</v>
      </c>
      <c r="BO384">
        <v>75</v>
      </c>
      <c r="DL384">
        <v>19</v>
      </c>
      <c r="DM384">
        <v>19</v>
      </c>
      <c r="DN384">
        <v>1</v>
      </c>
    </row>
    <row r="385" spans="1:117" hidden="1" x14ac:dyDescent="0.25">
      <c r="A385" t="s">
        <v>62</v>
      </c>
      <c r="B385" t="s">
        <v>37</v>
      </c>
      <c r="C385" t="s">
        <v>61</v>
      </c>
      <c r="D385" t="s">
        <v>61</v>
      </c>
      <c r="E385" t="s">
        <v>37</v>
      </c>
      <c r="F385" t="s">
        <v>61</v>
      </c>
      <c r="G385" t="s">
        <v>61</v>
      </c>
      <c r="H385" t="s">
        <v>61</v>
      </c>
      <c r="I385" t="s">
        <v>208</v>
      </c>
      <c r="J385" s="22">
        <v>43721</v>
      </c>
      <c r="K385" s="28">
        <v>19</v>
      </c>
      <c r="L385">
        <v>19</v>
      </c>
      <c r="M385">
        <v>51</v>
      </c>
      <c r="N385">
        <v>51</v>
      </c>
      <c r="O385">
        <v>0</v>
      </c>
      <c r="P385">
        <v>0</v>
      </c>
      <c r="Q385">
        <v>0</v>
      </c>
      <c r="R385">
        <v>1</v>
      </c>
      <c r="S385" s="28">
        <v>1</v>
      </c>
      <c r="AR385">
        <v>72.5</v>
      </c>
      <c r="AS385">
        <v>69.5</v>
      </c>
      <c r="AT385">
        <v>67.5</v>
      </c>
      <c r="AU385">
        <v>66.5</v>
      </c>
      <c r="AV385">
        <v>66</v>
      </c>
      <c r="AW385">
        <v>65</v>
      </c>
      <c r="AX385">
        <v>64.5</v>
      </c>
      <c r="AY385">
        <v>64</v>
      </c>
      <c r="AZ385">
        <v>68.5</v>
      </c>
      <c r="BA385">
        <v>73.5</v>
      </c>
      <c r="BB385">
        <v>79.5</v>
      </c>
      <c r="BC385">
        <v>86</v>
      </c>
      <c r="BD385">
        <v>89</v>
      </c>
      <c r="BE385">
        <v>92</v>
      </c>
      <c r="BF385">
        <v>95</v>
      </c>
      <c r="BG385">
        <v>96</v>
      </c>
      <c r="BH385">
        <v>97</v>
      </c>
      <c r="BI385">
        <v>96.5</v>
      </c>
      <c r="BJ385">
        <v>94.5</v>
      </c>
      <c r="BK385">
        <v>90</v>
      </c>
      <c r="BL385">
        <v>81</v>
      </c>
      <c r="BM385">
        <v>77.5</v>
      </c>
      <c r="BN385">
        <v>76.5</v>
      </c>
      <c r="BO385">
        <v>75</v>
      </c>
      <c r="DL385">
        <v>19</v>
      </c>
      <c r="DM385">
        <v>19</v>
      </c>
    </row>
    <row r="386" spans="1:117" hidden="1" x14ac:dyDescent="0.25">
      <c r="A386" t="s">
        <v>62</v>
      </c>
      <c r="B386" t="s">
        <v>101</v>
      </c>
      <c r="C386" t="s">
        <v>61</v>
      </c>
      <c r="D386" t="s">
        <v>61</v>
      </c>
      <c r="E386" t="s">
        <v>61</v>
      </c>
      <c r="F386" t="s">
        <v>61</v>
      </c>
      <c r="G386" t="s">
        <v>61</v>
      </c>
      <c r="H386" t="s">
        <v>101</v>
      </c>
      <c r="I386" t="s">
        <v>208</v>
      </c>
      <c r="J386" s="22">
        <v>43721</v>
      </c>
      <c r="K386" s="28">
        <v>19</v>
      </c>
      <c r="L386">
        <v>19</v>
      </c>
      <c r="M386">
        <v>20</v>
      </c>
      <c r="N386">
        <v>20</v>
      </c>
      <c r="O386">
        <v>0</v>
      </c>
      <c r="P386">
        <v>0</v>
      </c>
      <c r="Q386">
        <v>0</v>
      </c>
      <c r="R386">
        <v>1</v>
      </c>
      <c r="S386" s="28">
        <v>1</v>
      </c>
      <c r="AR386">
        <v>72.5</v>
      </c>
      <c r="AS386">
        <v>69.5</v>
      </c>
      <c r="AT386">
        <v>67.5</v>
      </c>
      <c r="AU386">
        <v>66.5</v>
      </c>
      <c r="AV386">
        <v>66</v>
      </c>
      <c r="AW386">
        <v>65</v>
      </c>
      <c r="AX386">
        <v>64.5</v>
      </c>
      <c r="AY386">
        <v>64</v>
      </c>
      <c r="AZ386">
        <v>68.5</v>
      </c>
      <c r="BA386">
        <v>73.5</v>
      </c>
      <c r="BB386">
        <v>79.5</v>
      </c>
      <c r="BC386">
        <v>86</v>
      </c>
      <c r="BD386">
        <v>89</v>
      </c>
      <c r="BE386">
        <v>92</v>
      </c>
      <c r="BF386">
        <v>95</v>
      </c>
      <c r="BG386">
        <v>96</v>
      </c>
      <c r="BH386">
        <v>97</v>
      </c>
      <c r="BI386">
        <v>96.5</v>
      </c>
      <c r="BJ386">
        <v>94.5</v>
      </c>
      <c r="BK386">
        <v>90</v>
      </c>
      <c r="BL386">
        <v>81</v>
      </c>
      <c r="BM386">
        <v>77.5</v>
      </c>
      <c r="BN386">
        <v>76.5</v>
      </c>
      <c r="BO386">
        <v>75</v>
      </c>
      <c r="DL386">
        <v>19</v>
      </c>
      <c r="DM386">
        <v>19</v>
      </c>
    </row>
    <row r="387" spans="1:117" hidden="1" x14ac:dyDescent="0.25">
      <c r="A387" t="s">
        <v>62</v>
      </c>
      <c r="B387" t="s">
        <v>102</v>
      </c>
      <c r="C387" t="s">
        <v>61</v>
      </c>
      <c r="D387" t="s">
        <v>61</v>
      </c>
      <c r="E387" t="s">
        <v>61</v>
      </c>
      <c r="F387" t="s">
        <v>61</v>
      </c>
      <c r="G387" t="s">
        <v>61</v>
      </c>
      <c r="H387" t="s">
        <v>102</v>
      </c>
      <c r="I387" t="s">
        <v>208</v>
      </c>
      <c r="J387" s="22">
        <v>43721</v>
      </c>
      <c r="K387" s="28">
        <v>19</v>
      </c>
      <c r="L387">
        <v>19</v>
      </c>
      <c r="M387">
        <v>42</v>
      </c>
      <c r="N387">
        <v>42</v>
      </c>
      <c r="O387">
        <v>1</v>
      </c>
      <c r="P387">
        <v>0</v>
      </c>
      <c r="Q387">
        <v>0</v>
      </c>
      <c r="R387">
        <v>0</v>
      </c>
      <c r="S387" s="28">
        <v>0</v>
      </c>
      <c r="T387">
        <v>41188.300000000003</v>
      </c>
      <c r="U387">
        <v>42610.720000000001</v>
      </c>
      <c r="V387">
        <v>41237.22</v>
      </c>
      <c r="W387">
        <v>35294.269999999997</v>
      </c>
      <c r="X387">
        <v>35157.629999999997</v>
      </c>
      <c r="Y387">
        <v>37085.67</v>
      </c>
      <c r="Z387">
        <v>41535.53</v>
      </c>
      <c r="AA387">
        <v>43140.5</v>
      </c>
      <c r="AB387">
        <v>48519.28</v>
      </c>
      <c r="AC387">
        <v>57202.6</v>
      </c>
      <c r="AD387">
        <v>60804.62</v>
      </c>
      <c r="AE387">
        <v>65223.6</v>
      </c>
      <c r="AF387">
        <v>64984.39</v>
      </c>
      <c r="AG387">
        <v>66020.22</v>
      </c>
      <c r="AH387">
        <v>66665.399999999994</v>
      </c>
      <c r="AI387">
        <v>66247.73</v>
      </c>
      <c r="AJ387">
        <v>66263</v>
      </c>
      <c r="AK387">
        <v>64654.17</v>
      </c>
      <c r="AL387">
        <v>59216.75</v>
      </c>
      <c r="AM387">
        <v>56464.41</v>
      </c>
      <c r="AN387">
        <v>53820.89</v>
      </c>
      <c r="AO387">
        <v>52655.76</v>
      </c>
      <c r="AP387">
        <v>50855.38</v>
      </c>
      <c r="AQ387">
        <v>47956.73</v>
      </c>
      <c r="AR387">
        <v>72.476190000000003</v>
      </c>
      <c r="AS387">
        <v>69.5</v>
      </c>
      <c r="AT387">
        <v>67.523809999999997</v>
      </c>
      <c r="AU387">
        <v>66.511899999999997</v>
      </c>
      <c r="AV387">
        <v>65.988100000000003</v>
      </c>
      <c r="AW387">
        <v>65</v>
      </c>
      <c r="AX387">
        <v>64.488100000000003</v>
      </c>
      <c r="AY387">
        <v>64.023809999999997</v>
      </c>
      <c r="AZ387">
        <v>68.547619999999995</v>
      </c>
      <c r="BA387">
        <v>73.559520000000006</v>
      </c>
      <c r="BB387">
        <v>79.511899999999997</v>
      </c>
      <c r="BC387">
        <v>85.904759999999996</v>
      </c>
      <c r="BD387">
        <v>88.928569999999993</v>
      </c>
      <c r="BE387">
        <v>91.952380000000005</v>
      </c>
      <c r="BF387">
        <v>94.940479999999994</v>
      </c>
      <c r="BG387">
        <v>95.964290000000005</v>
      </c>
      <c r="BH387">
        <v>96.952380000000005</v>
      </c>
      <c r="BI387">
        <v>96.440479999999994</v>
      </c>
      <c r="BJ387">
        <v>94.476190000000003</v>
      </c>
      <c r="BK387">
        <v>89.964290000000005</v>
      </c>
      <c r="BL387">
        <v>81.071430000000007</v>
      </c>
      <c r="BM387">
        <v>77.595240000000004</v>
      </c>
      <c r="BN387">
        <v>76.535709999999995</v>
      </c>
      <c r="BO387">
        <v>74.976190000000003</v>
      </c>
      <c r="BP387">
        <v>-76.227789999999999</v>
      </c>
      <c r="BQ387">
        <v>-83.961169999999996</v>
      </c>
      <c r="BR387">
        <v>-67.53922</v>
      </c>
      <c r="BS387">
        <v>-49.501460000000002</v>
      </c>
      <c r="BT387">
        <v>-30.520050000000001</v>
      </c>
      <c r="BU387">
        <v>159.09960000000001</v>
      </c>
      <c r="BV387">
        <v>162.9264</v>
      </c>
      <c r="BW387">
        <v>108.8188</v>
      </c>
      <c r="BX387">
        <v>-200.35059999999999</v>
      </c>
      <c r="BY387">
        <v>-162.30860000000001</v>
      </c>
      <c r="BZ387">
        <v>91.816119999999998</v>
      </c>
      <c r="CA387">
        <v>-3.192215</v>
      </c>
      <c r="CB387">
        <v>-56.630969999999998</v>
      </c>
      <c r="CC387">
        <v>-108.8026</v>
      </c>
      <c r="CD387">
        <v>-281.32369999999997</v>
      </c>
      <c r="CE387">
        <v>-577.59670000000006</v>
      </c>
      <c r="CF387">
        <v>-486.8723</v>
      </c>
      <c r="CG387">
        <v>-432.12220000000002</v>
      </c>
      <c r="CH387">
        <v>1828.001</v>
      </c>
      <c r="CI387">
        <v>810.54989999999998</v>
      </c>
      <c r="CJ387">
        <v>458.15870000000001</v>
      </c>
      <c r="CK387">
        <v>297.62830000000002</v>
      </c>
      <c r="CL387">
        <v>-60.62623</v>
      </c>
      <c r="CM387">
        <v>-136.40950000000001</v>
      </c>
      <c r="CN387">
        <v>1040976</v>
      </c>
      <c r="CO387">
        <v>1478402</v>
      </c>
      <c r="CP387">
        <v>1407628</v>
      </c>
      <c r="CQ387">
        <v>833610</v>
      </c>
      <c r="CR387">
        <v>457806.5</v>
      </c>
      <c r="CS387">
        <v>156286.39999999999</v>
      </c>
      <c r="CT387">
        <v>139960.1</v>
      </c>
      <c r="CU387">
        <v>206676.5</v>
      </c>
      <c r="CV387">
        <v>175173.8</v>
      </c>
      <c r="CW387">
        <v>505622.6</v>
      </c>
      <c r="CX387">
        <v>975009.5</v>
      </c>
      <c r="CY387">
        <v>1278412</v>
      </c>
      <c r="CZ387">
        <v>1180122</v>
      </c>
      <c r="DA387">
        <v>1033378</v>
      </c>
      <c r="DB387">
        <v>916768.4</v>
      </c>
      <c r="DC387">
        <v>847803.7</v>
      </c>
      <c r="DD387">
        <v>930551.9</v>
      </c>
      <c r="DE387">
        <v>946812.1</v>
      </c>
      <c r="DF387">
        <v>912667.3</v>
      </c>
      <c r="DG387">
        <v>752560.9</v>
      </c>
      <c r="DH387">
        <v>721647</v>
      </c>
      <c r="DI387">
        <v>246050.3</v>
      </c>
      <c r="DJ387">
        <v>56538.37</v>
      </c>
      <c r="DK387">
        <v>226849.3</v>
      </c>
      <c r="DL387">
        <v>19</v>
      </c>
      <c r="DM387">
        <v>19</v>
      </c>
    </row>
    <row r="388" spans="1:117" hidden="1" x14ac:dyDescent="0.25">
      <c r="A388" t="s">
        <v>62</v>
      </c>
      <c r="B388" t="s">
        <v>31</v>
      </c>
      <c r="C388" t="s">
        <v>61</v>
      </c>
      <c r="D388" t="s">
        <v>61</v>
      </c>
      <c r="E388" t="s">
        <v>31</v>
      </c>
      <c r="F388" t="s">
        <v>61</v>
      </c>
      <c r="G388" t="s">
        <v>61</v>
      </c>
      <c r="H388" t="s">
        <v>61</v>
      </c>
      <c r="I388" t="s">
        <v>208</v>
      </c>
      <c r="J388" s="22">
        <v>43721</v>
      </c>
      <c r="K388" s="28">
        <v>19</v>
      </c>
      <c r="L388">
        <v>19</v>
      </c>
      <c r="M388">
        <v>3</v>
      </c>
      <c r="N388">
        <v>3</v>
      </c>
      <c r="O388">
        <v>1</v>
      </c>
      <c r="P388">
        <v>0</v>
      </c>
      <c r="Q388">
        <v>1</v>
      </c>
      <c r="R388">
        <v>0</v>
      </c>
      <c r="S388" s="28">
        <v>1</v>
      </c>
      <c r="AR388">
        <v>72.166669999999996</v>
      </c>
      <c r="AS388">
        <v>69.5</v>
      </c>
      <c r="AT388">
        <v>67.833330000000004</v>
      </c>
      <c r="AU388">
        <v>66.666669999999996</v>
      </c>
      <c r="AV388">
        <v>65.833330000000004</v>
      </c>
      <c r="AW388">
        <v>65</v>
      </c>
      <c r="AX388">
        <v>64.333330000000004</v>
      </c>
      <c r="AY388">
        <v>64.333330000000004</v>
      </c>
      <c r="AZ388">
        <v>69.166669999999996</v>
      </c>
      <c r="BA388">
        <v>74.333330000000004</v>
      </c>
      <c r="BB388">
        <v>79.666669999999996</v>
      </c>
      <c r="BC388">
        <v>84.666669999999996</v>
      </c>
      <c r="BD388">
        <v>88</v>
      </c>
      <c r="BE388">
        <v>91.333330000000004</v>
      </c>
      <c r="BF388">
        <v>94.166669999999996</v>
      </c>
      <c r="BG388">
        <v>95.5</v>
      </c>
      <c r="BH388">
        <v>96.333330000000004</v>
      </c>
      <c r="BI388">
        <v>95.666669999999996</v>
      </c>
      <c r="BJ388">
        <v>94.166669999999996</v>
      </c>
      <c r="BK388">
        <v>89.5</v>
      </c>
      <c r="BL388">
        <v>82</v>
      </c>
      <c r="BM388">
        <v>78.833330000000004</v>
      </c>
      <c r="BN388">
        <v>77</v>
      </c>
      <c r="BO388">
        <v>74.666669999999996</v>
      </c>
      <c r="DL388">
        <v>19</v>
      </c>
      <c r="DM388">
        <v>19</v>
      </c>
    </row>
    <row r="389" spans="1:117" hidden="1" x14ac:dyDescent="0.25">
      <c r="A389" t="s">
        <v>62</v>
      </c>
      <c r="B389" t="s">
        <v>61</v>
      </c>
      <c r="C389" t="s">
        <v>61</v>
      </c>
      <c r="D389" t="s">
        <v>61</v>
      </c>
      <c r="E389" t="s">
        <v>61</v>
      </c>
      <c r="F389" t="s">
        <v>61</v>
      </c>
      <c r="G389" t="s">
        <v>61</v>
      </c>
      <c r="H389" t="s">
        <v>61</v>
      </c>
      <c r="I389" t="s">
        <v>208</v>
      </c>
      <c r="J389" s="22">
        <v>43721</v>
      </c>
      <c r="K389" s="28">
        <v>19</v>
      </c>
      <c r="L389">
        <v>19</v>
      </c>
      <c r="M389">
        <v>62</v>
      </c>
      <c r="N389">
        <v>62</v>
      </c>
      <c r="O389">
        <v>1</v>
      </c>
      <c r="P389">
        <v>0</v>
      </c>
      <c r="Q389">
        <v>0</v>
      </c>
      <c r="R389">
        <v>0</v>
      </c>
      <c r="S389" s="28">
        <v>0</v>
      </c>
      <c r="T389">
        <v>42097.4</v>
      </c>
      <c r="U389">
        <v>43533.29</v>
      </c>
      <c r="V389">
        <v>42150.49</v>
      </c>
      <c r="W389">
        <v>36201.43</v>
      </c>
      <c r="X389">
        <v>36061.760000000002</v>
      </c>
      <c r="Y389">
        <v>38102.559999999998</v>
      </c>
      <c r="Z389">
        <v>42907.81</v>
      </c>
      <c r="AA389">
        <v>44533.66</v>
      </c>
      <c r="AB389">
        <v>50281.55</v>
      </c>
      <c r="AC389">
        <v>59360.31</v>
      </c>
      <c r="AD389">
        <v>63095.42</v>
      </c>
      <c r="AE389">
        <v>67609.03</v>
      </c>
      <c r="AF389">
        <v>67356.28</v>
      </c>
      <c r="AG389">
        <v>68506.3</v>
      </c>
      <c r="AH389">
        <v>69294.97</v>
      </c>
      <c r="AI389">
        <v>68868.91</v>
      </c>
      <c r="AJ389">
        <v>68787.02</v>
      </c>
      <c r="AK389">
        <v>67012.78</v>
      </c>
      <c r="AL389">
        <v>61041.85</v>
      </c>
      <c r="AM389">
        <v>57811.63</v>
      </c>
      <c r="AN389">
        <v>55073.53</v>
      </c>
      <c r="AO389">
        <v>53822.65</v>
      </c>
      <c r="AP389">
        <v>51975.74</v>
      </c>
      <c r="AQ389">
        <v>49029.82</v>
      </c>
      <c r="AR389">
        <v>72.483869999999996</v>
      </c>
      <c r="AS389">
        <v>69.5</v>
      </c>
      <c r="AT389">
        <v>67.516130000000004</v>
      </c>
      <c r="AU389">
        <v>66.50806</v>
      </c>
      <c r="AV389">
        <v>65.99194</v>
      </c>
      <c r="AW389">
        <v>65</v>
      </c>
      <c r="AX389">
        <v>64.49194</v>
      </c>
      <c r="AY389">
        <v>64.016130000000004</v>
      </c>
      <c r="AZ389">
        <v>68.532259999999994</v>
      </c>
      <c r="BA389">
        <v>73.540319999999994</v>
      </c>
      <c r="BB389">
        <v>79.50806</v>
      </c>
      <c r="BC389">
        <v>85.935479999999998</v>
      </c>
      <c r="BD389">
        <v>88.951610000000002</v>
      </c>
      <c r="BE389">
        <v>91.967740000000006</v>
      </c>
      <c r="BF389">
        <v>94.959680000000006</v>
      </c>
      <c r="BG389">
        <v>95.975809999999996</v>
      </c>
      <c r="BH389">
        <v>96.967740000000006</v>
      </c>
      <c r="BI389">
        <v>96.459680000000006</v>
      </c>
      <c r="BJ389">
        <v>94.483869999999996</v>
      </c>
      <c r="BK389">
        <v>89.975809999999996</v>
      </c>
      <c r="BL389">
        <v>81.048389999999998</v>
      </c>
      <c r="BM389">
        <v>77.564520000000002</v>
      </c>
      <c r="BN389">
        <v>76.524190000000004</v>
      </c>
      <c r="BO389">
        <v>74.983869999999996</v>
      </c>
      <c r="BP389">
        <v>-78.795270000000002</v>
      </c>
      <c r="BQ389">
        <v>-87.274810000000002</v>
      </c>
      <c r="BR389">
        <v>-65.786739999999995</v>
      </c>
      <c r="BS389">
        <v>-45.380769999999998</v>
      </c>
      <c r="BT389">
        <v>-19.973310000000001</v>
      </c>
      <c r="BU389">
        <v>190.42320000000001</v>
      </c>
      <c r="BV389">
        <v>156.01859999999999</v>
      </c>
      <c r="BW389">
        <v>115.62220000000001</v>
      </c>
      <c r="BX389">
        <v>-221.65539999999999</v>
      </c>
      <c r="BY389">
        <v>-182.74010000000001</v>
      </c>
      <c r="BZ389">
        <v>81.842100000000002</v>
      </c>
      <c r="CA389">
        <v>4.4619900000000001</v>
      </c>
      <c r="CB389">
        <v>-57.537880000000001</v>
      </c>
      <c r="CC389">
        <v>-115.85509999999999</v>
      </c>
      <c r="CD389">
        <v>-301.34140000000002</v>
      </c>
      <c r="CE389">
        <v>-634.46979999999996</v>
      </c>
      <c r="CF389">
        <v>-542.84810000000004</v>
      </c>
      <c r="CG389">
        <v>-452.44409999999999</v>
      </c>
      <c r="CH389">
        <v>2000.3679999999999</v>
      </c>
      <c r="CI389">
        <v>909.40729999999996</v>
      </c>
      <c r="CJ389">
        <v>530.88779999999997</v>
      </c>
      <c r="CK389">
        <v>344.59359999999998</v>
      </c>
      <c r="CL389">
        <v>-73.658389999999997</v>
      </c>
      <c r="CM389">
        <v>-158.45060000000001</v>
      </c>
      <c r="CN389">
        <v>1041036</v>
      </c>
      <c r="CO389">
        <v>1478470</v>
      </c>
      <c r="CP389">
        <v>1407693</v>
      </c>
      <c r="CQ389">
        <v>833666.6</v>
      </c>
      <c r="CR389">
        <v>457850.9</v>
      </c>
      <c r="CS389">
        <v>156432.79999999999</v>
      </c>
      <c r="CT389">
        <v>140136.1</v>
      </c>
      <c r="CU389">
        <v>206780.3</v>
      </c>
      <c r="CV389">
        <v>175389.3</v>
      </c>
      <c r="CW389">
        <v>506005.9</v>
      </c>
      <c r="CX389">
        <v>975355.9</v>
      </c>
      <c r="CY389">
        <v>1278600</v>
      </c>
      <c r="CZ389">
        <v>1180228</v>
      </c>
      <c r="DA389">
        <v>1033554</v>
      </c>
      <c r="DB389">
        <v>917144.9</v>
      </c>
      <c r="DC389">
        <v>848385.4</v>
      </c>
      <c r="DD389">
        <v>931121.1</v>
      </c>
      <c r="DE389">
        <v>947415.3</v>
      </c>
      <c r="DF389">
        <v>913143.3</v>
      </c>
      <c r="DG389">
        <v>753088.8</v>
      </c>
      <c r="DH389">
        <v>722139.4</v>
      </c>
      <c r="DI389">
        <v>246299.1</v>
      </c>
      <c r="DJ389">
        <v>56761.98</v>
      </c>
      <c r="DK389">
        <v>227075.4</v>
      </c>
      <c r="DL389">
        <v>19</v>
      </c>
      <c r="DM389">
        <v>19</v>
      </c>
    </row>
    <row r="390" spans="1:117" hidden="1" x14ac:dyDescent="0.25">
      <c r="A390" t="s">
        <v>62</v>
      </c>
      <c r="B390" t="s">
        <v>36</v>
      </c>
      <c r="C390" t="s">
        <v>36</v>
      </c>
      <c r="D390" t="s">
        <v>61</v>
      </c>
      <c r="E390" t="s">
        <v>61</v>
      </c>
      <c r="F390" t="s">
        <v>61</v>
      </c>
      <c r="G390" t="s">
        <v>61</v>
      </c>
      <c r="H390" t="s">
        <v>61</v>
      </c>
      <c r="I390" t="s">
        <v>208</v>
      </c>
      <c r="J390" s="22">
        <v>43721</v>
      </c>
      <c r="K390" s="28">
        <v>19</v>
      </c>
      <c r="L390">
        <v>19</v>
      </c>
      <c r="M390">
        <v>38</v>
      </c>
      <c r="N390">
        <v>38</v>
      </c>
      <c r="O390">
        <v>1</v>
      </c>
      <c r="P390">
        <v>0</v>
      </c>
      <c r="Q390">
        <v>0</v>
      </c>
      <c r="R390">
        <v>0</v>
      </c>
      <c r="S390" s="28">
        <v>0</v>
      </c>
      <c r="T390">
        <v>38953.25</v>
      </c>
      <c r="U390">
        <v>40411.71</v>
      </c>
      <c r="V390">
        <v>39031.43</v>
      </c>
      <c r="W390">
        <v>33137.49</v>
      </c>
      <c r="X390">
        <v>33018.980000000003</v>
      </c>
      <c r="Y390">
        <v>34458.82</v>
      </c>
      <c r="Z390">
        <v>37957.65</v>
      </c>
      <c r="AA390">
        <v>39342.910000000003</v>
      </c>
      <c r="AB390">
        <v>43754.59</v>
      </c>
      <c r="AC390">
        <v>51236.83</v>
      </c>
      <c r="AD390">
        <v>54090.5</v>
      </c>
      <c r="AE390">
        <v>57867.42</v>
      </c>
      <c r="AF390">
        <v>57562.53</v>
      </c>
      <c r="AG390">
        <v>58526.86</v>
      </c>
      <c r="AH390">
        <v>59374.71</v>
      </c>
      <c r="AI390">
        <v>59219.98</v>
      </c>
      <c r="AJ390">
        <v>59102.6</v>
      </c>
      <c r="AK390">
        <v>58047.17</v>
      </c>
      <c r="AL390">
        <v>54075.43</v>
      </c>
      <c r="AM390">
        <v>52109.62</v>
      </c>
      <c r="AN390">
        <v>50453.31</v>
      </c>
      <c r="AO390">
        <v>49529.48</v>
      </c>
      <c r="AP390">
        <v>48668.480000000003</v>
      </c>
      <c r="AQ390">
        <v>46079.839999999997</v>
      </c>
      <c r="AR390">
        <v>72.473680000000002</v>
      </c>
      <c r="AS390">
        <v>69.5</v>
      </c>
      <c r="AT390">
        <v>67.526319999999998</v>
      </c>
      <c r="AU390">
        <v>66.513159999999999</v>
      </c>
      <c r="AV390">
        <v>65.986840000000001</v>
      </c>
      <c r="AW390">
        <v>65</v>
      </c>
      <c r="AX390">
        <v>64.486840000000001</v>
      </c>
      <c r="AY390">
        <v>64.026319999999998</v>
      </c>
      <c r="AZ390">
        <v>68.552629999999994</v>
      </c>
      <c r="BA390">
        <v>73.565790000000007</v>
      </c>
      <c r="BB390">
        <v>79.513159999999999</v>
      </c>
      <c r="BC390">
        <v>85.894739999999999</v>
      </c>
      <c r="BD390">
        <v>88.921049999999994</v>
      </c>
      <c r="BE390">
        <v>91.947370000000006</v>
      </c>
      <c r="BF390">
        <v>94.934209999999993</v>
      </c>
      <c r="BG390">
        <v>95.960530000000006</v>
      </c>
      <c r="BH390">
        <v>96.947370000000006</v>
      </c>
      <c r="BI390">
        <v>96.434209999999993</v>
      </c>
      <c r="BJ390">
        <v>94.473680000000002</v>
      </c>
      <c r="BK390">
        <v>89.960530000000006</v>
      </c>
      <c r="BL390">
        <v>81.078950000000006</v>
      </c>
      <c r="BM390">
        <v>77.605260000000001</v>
      </c>
      <c r="BN390">
        <v>76.539469999999994</v>
      </c>
      <c r="BO390">
        <v>74.973680000000002</v>
      </c>
      <c r="BP390">
        <v>-52.765949999999997</v>
      </c>
      <c r="BQ390">
        <v>-54.491549999999997</v>
      </c>
      <c r="BR390">
        <v>-34.021610000000003</v>
      </c>
      <c r="BS390">
        <v>-27.048660000000002</v>
      </c>
      <c r="BT390">
        <v>-8.3896080000000008</v>
      </c>
      <c r="BU390">
        <v>82.040180000000007</v>
      </c>
      <c r="BV390">
        <v>79.500820000000004</v>
      </c>
      <c r="BW390">
        <v>95.729479999999995</v>
      </c>
      <c r="BX390">
        <v>-86.674549999999996</v>
      </c>
      <c r="BY390">
        <v>-146.0061</v>
      </c>
      <c r="BZ390">
        <v>-51.733449999999998</v>
      </c>
      <c r="CA390">
        <v>-24.985140000000001</v>
      </c>
      <c r="CB390">
        <v>-64.084109999999995</v>
      </c>
      <c r="CC390">
        <v>-81.885180000000005</v>
      </c>
      <c r="CD390">
        <v>-231.00450000000001</v>
      </c>
      <c r="CE390">
        <v>-443.06630000000001</v>
      </c>
      <c r="CF390">
        <v>-356.33800000000002</v>
      </c>
      <c r="CG390">
        <v>-210.55690000000001</v>
      </c>
      <c r="CH390">
        <v>1353.81</v>
      </c>
      <c r="CI390">
        <v>639.43759999999997</v>
      </c>
      <c r="CJ390">
        <v>327.7328</v>
      </c>
      <c r="CK390">
        <v>213.1507</v>
      </c>
      <c r="CL390">
        <v>-59.97054</v>
      </c>
      <c r="CM390">
        <v>-83.713009999999997</v>
      </c>
      <c r="CN390">
        <v>1039244</v>
      </c>
      <c r="CO390">
        <v>1476801</v>
      </c>
      <c r="CP390">
        <v>1405966</v>
      </c>
      <c r="CQ390">
        <v>832393</v>
      </c>
      <c r="CR390">
        <v>456369.4</v>
      </c>
      <c r="CS390">
        <v>154346.5</v>
      </c>
      <c r="CT390">
        <v>138000.70000000001</v>
      </c>
      <c r="CU390">
        <v>205449.7</v>
      </c>
      <c r="CV390">
        <v>173701.7</v>
      </c>
      <c r="CW390">
        <v>502703.8</v>
      </c>
      <c r="CX390">
        <v>971100.2</v>
      </c>
      <c r="CY390">
        <v>1276538</v>
      </c>
      <c r="CZ390">
        <v>1178910</v>
      </c>
      <c r="DA390">
        <v>1031338</v>
      </c>
      <c r="DB390">
        <v>913187.1</v>
      </c>
      <c r="DC390">
        <v>842353.1</v>
      </c>
      <c r="DD390">
        <v>924122.6</v>
      </c>
      <c r="DE390">
        <v>940350.5</v>
      </c>
      <c r="DF390">
        <v>906181.8</v>
      </c>
      <c r="DG390">
        <v>744777</v>
      </c>
      <c r="DH390">
        <v>718702.1</v>
      </c>
      <c r="DI390">
        <v>243548.4</v>
      </c>
      <c r="DJ390">
        <v>53879.4</v>
      </c>
      <c r="DK390">
        <v>223597.4</v>
      </c>
      <c r="DL390">
        <v>19</v>
      </c>
      <c r="DM390">
        <v>19</v>
      </c>
    </row>
    <row r="391" spans="1:117" hidden="1" x14ac:dyDescent="0.25">
      <c r="A391" t="s">
        <v>62</v>
      </c>
      <c r="B391" t="s">
        <v>109</v>
      </c>
      <c r="C391" t="s">
        <v>61</v>
      </c>
      <c r="D391" t="s">
        <v>109</v>
      </c>
      <c r="E391" t="s">
        <v>61</v>
      </c>
      <c r="F391" t="s">
        <v>61</v>
      </c>
      <c r="G391" t="s">
        <v>61</v>
      </c>
      <c r="H391" t="s">
        <v>61</v>
      </c>
      <c r="I391" t="s">
        <v>199</v>
      </c>
      <c r="J391" s="22">
        <v>43721</v>
      </c>
      <c r="K391" s="28">
        <v>19</v>
      </c>
      <c r="L391">
        <v>19</v>
      </c>
      <c r="M391">
        <v>60</v>
      </c>
      <c r="N391">
        <v>60</v>
      </c>
      <c r="O391">
        <v>0</v>
      </c>
      <c r="P391">
        <v>0</v>
      </c>
      <c r="Q391">
        <v>0</v>
      </c>
      <c r="R391">
        <v>1</v>
      </c>
      <c r="S391" s="28">
        <v>1</v>
      </c>
      <c r="AR391">
        <v>72.5</v>
      </c>
      <c r="AS391">
        <v>69.5</v>
      </c>
      <c r="AT391">
        <v>67.5</v>
      </c>
      <c r="AU391">
        <v>66.5</v>
      </c>
      <c r="AV391">
        <v>66</v>
      </c>
      <c r="AW391">
        <v>65</v>
      </c>
      <c r="AX391">
        <v>64.5</v>
      </c>
      <c r="AY391">
        <v>64</v>
      </c>
      <c r="AZ391">
        <v>68.5</v>
      </c>
      <c r="BA391">
        <v>73.5</v>
      </c>
      <c r="BB391">
        <v>79.5</v>
      </c>
      <c r="BC391">
        <v>86</v>
      </c>
      <c r="BD391">
        <v>89</v>
      </c>
      <c r="BE391">
        <v>92</v>
      </c>
      <c r="BF391">
        <v>95</v>
      </c>
      <c r="BG391">
        <v>96</v>
      </c>
      <c r="BH391">
        <v>97</v>
      </c>
      <c r="BI391">
        <v>96.5</v>
      </c>
      <c r="BJ391">
        <v>94.5</v>
      </c>
      <c r="BK391">
        <v>90</v>
      </c>
      <c r="BL391">
        <v>81</v>
      </c>
      <c r="BM391">
        <v>77.5</v>
      </c>
      <c r="BN391">
        <v>76.5</v>
      </c>
      <c r="BO391">
        <v>75</v>
      </c>
      <c r="DL391">
        <v>19</v>
      </c>
      <c r="DM391">
        <v>19</v>
      </c>
    </row>
    <row r="392" spans="1:117" hidden="1" x14ac:dyDescent="0.25">
      <c r="A392" t="s">
        <v>62</v>
      </c>
      <c r="B392" t="s">
        <v>36</v>
      </c>
      <c r="C392" t="s">
        <v>36</v>
      </c>
      <c r="D392" t="s">
        <v>61</v>
      </c>
      <c r="E392" t="s">
        <v>61</v>
      </c>
      <c r="F392" t="s">
        <v>61</v>
      </c>
      <c r="G392" t="s">
        <v>61</v>
      </c>
      <c r="H392" t="s">
        <v>61</v>
      </c>
      <c r="I392" t="s">
        <v>199</v>
      </c>
      <c r="J392" s="22">
        <v>43721</v>
      </c>
      <c r="K392" s="28">
        <v>19</v>
      </c>
      <c r="L392">
        <v>19</v>
      </c>
      <c r="M392">
        <v>36</v>
      </c>
      <c r="N392">
        <v>36</v>
      </c>
      <c r="O392">
        <v>0</v>
      </c>
      <c r="P392">
        <v>0</v>
      </c>
      <c r="Q392">
        <v>0</v>
      </c>
      <c r="R392">
        <v>1</v>
      </c>
      <c r="S392" s="28">
        <v>1</v>
      </c>
      <c r="AR392">
        <v>72.5</v>
      </c>
      <c r="AS392">
        <v>69.5</v>
      </c>
      <c r="AT392">
        <v>67.5</v>
      </c>
      <c r="AU392">
        <v>66.5</v>
      </c>
      <c r="AV392">
        <v>66</v>
      </c>
      <c r="AW392">
        <v>65</v>
      </c>
      <c r="AX392">
        <v>64.5</v>
      </c>
      <c r="AY392">
        <v>64</v>
      </c>
      <c r="AZ392">
        <v>68.5</v>
      </c>
      <c r="BA392">
        <v>73.5</v>
      </c>
      <c r="BB392">
        <v>79.5</v>
      </c>
      <c r="BC392">
        <v>86</v>
      </c>
      <c r="BD392">
        <v>89</v>
      </c>
      <c r="BE392">
        <v>92</v>
      </c>
      <c r="BF392">
        <v>95</v>
      </c>
      <c r="BG392">
        <v>96</v>
      </c>
      <c r="BH392">
        <v>97</v>
      </c>
      <c r="BI392">
        <v>96.5</v>
      </c>
      <c r="BJ392">
        <v>94.5</v>
      </c>
      <c r="BK392">
        <v>90</v>
      </c>
      <c r="BL392">
        <v>81</v>
      </c>
      <c r="BM392">
        <v>77.5</v>
      </c>
      <c r="BN392">
        <v>76.5</v>
      </c>
      <c r="BO392">
        <v>75</v>
      </c>
      <c r="DL392">
        <v>19</v>
      </c>
      <c r="DM392">
        <v>19</v>
      </c>
    </row>
    <row r="393" spans="1:117" hidden="1" x14ac:dyDescent="0.25">
      <c r="A393" t="s">
        <v>62</v>
      </c>
      <c r="B393" t="s">
        <v>37</v>
      </c>
      <c r="C393" t="s">
        <v>61</v>
      </c>
      <c r="D393" t="s">
        <v>61</v>
      </c>
      <c r="E393" t="s">
        <v>37</v>
      </c>
      <c r="F393" t="s">
        <v>61</v>
      </c>
      <c r="G393" t="s">
        <v>61</v>
      </c>
      <c r="H393" t="s">
        <v>61</v>
      </c>
      <c r="I393" t="s">
        <v>199</v>
      </c>
      <c r="J393" s="22">
        <v>43721</v>
      </c>
      <c r="K393" s="28">
        <v>19</v>
      </c>
      <c r="L393">
        <v>19</v>
      </c>
      <c r="M393">
        <v>51</v>
      </c>
      <c r="N393">
        <v>51</v>
      </c>
      <c r="O393">
        <v>0</v>
      </c>
      <c r="P393">
        <v>0</v>
      </c>
      <c r="Q393">
        <v>0</v>
      </c>
      <c r="R393">
        <v>1</v>
      </c>
      <c r="S393" s="28">
        <v>1</v>
      </c>
      <c r="AR393">
        <v>72.5</v>
      </c>
      <c r="AS393">
        <v>69.5</v>
      </c>
      <c r="AT393">
        <v>67.5</v>
      </c>
      <c r="AU393">
        <v>66.5</v>
      </c>
      <c r="AV393">
        <v>66</v>
      </c>
      <c r="AW393">
        <v>65</v>
      </c>
      <c r="AX393">
        <v>64.5</v>
      </c>
      <c r="AY393">
        <v>64</v>
      </c>
      <c r="AZ393">
        <v>68.5</v>
      </c>
      <c r="BA393">
        <v>73.5</v>
      </c>
      <c r="BB393">
        <v>79.5</v>
      </c>
      <c r="BC393">
        <v>86</v>
      </c>
      <c r="BD393">
        <v>89</v>
      </c>
      <c r="BE393">
        <v>92</v>
      </c>
      <c r="BF393">
        <v>95</v>
      </c>
      <c r="BG393">
        <v>96</v>
      </c>
      <c r="BH393">
        <v>97</v>
      </c>
      <c r="BI393">
        <v>96.5</v>
      </c>
      <c r="BJ393">
        <v>94.5</v>
      </c>
      <c r="BK393">
        <v>90</v>
      </c>
      <c r="BL393">
        <v>81</v>
      </c>
      <c r="BM393">
        <v>77.5</v>
      </c>
      <c r="BN393">
        <v>76.5</v>
      </c>
      <c r="BO393">
        <v>75</v>
      </c>
      <c r="DL393">
        <v>19</v>
      </c>
      <c r="DM393">
        <v>19</v>
      </c>
    </row>
    <row r="394" spans="1:117" hidden="1" x14ac:dyDescent="0.25">
      <c r="A394" t="s">
        <v>62</v>
      </c>
      <c r="B394" t="s">
        <v>61</v>
      </c>
      <c r="C394" t="s">
        <v>61</v>
      </c>
      <c r="D394" t="s">
        <v>61</v>
      </c>
      <c r="E394" t="s">
        <v>61</v>
      </c>
      <c r="F394" t="s">
        <v>61</v>
      </c>
      <c r="G394" t="s">
        <v>61</v>
      </c>
      <c r="H394" t="s">
        <v>61</v>
      </c>
      <c r="I394" t="s">
        <v>199</v>
      </c>
      <c r="J394" s="22">
        <v>43721</v>
      </c>
      <c r="K394" s="28">
        <v>19</v>
      </c>
      <c r="L394">
        <v>19</v>
      </c>
      <c r="M394">
        <v>60</v>
      </c>
      <c r="N394">
        <v>60</v>
      </c>
      <c r="O394">
        <v>0</v>
      </c>
      <c r="P394">
        <v>0</v>
      </c>
      <c r="Q394">
        <v>0</v>
      </c>
      <c r="R394">
        <v>1</v>
      </c>
      <c r="S394" s="28">
        <v>1</v>
      </c>
      <c r="AR394">
        <v>72.5</v>
      </c>
      <c r="AS394">
        <v>69.5</v>
      </c>
      <c r="AT394">
        <v>67.5</v>
      </c>
      <c r="AU394">
        <v>66.5</v>
      </c>
      <c r="AV394">
        <v>66</v>
      </c>
      <c r="AW394">
        <v>65</v>
      </c>
      <c r="AX394">
        <v>64.5</v>
      </c>
      <c r="AY394">
        <v>64</v>
      </c>
      <c r="AZ394">
        <v>68.5</v>
      </c>
      <c r="BA394">
        <v>73.5</v>
      </c>
      <c r="BB394">
        <v>79.5</v>
      </c>
      <c r="BC394">
        <v>86</v>
      </c>
      <c r="BD394">
        <v>89</v>
      </c>
      <c r="BE394">
        <v>92</v>
      </c>
      <c r="BF394">
        <v>95</v>
      </c>
      <c r="BG394">
        <v>96</v>
      </c>
      <c r="BH394">
        <v>97</v>
      </c>
      <c r="BI394">
        <v>96.5</v>
      </c>
      <c r="BJ394">
        <v>94.5</v>
      </c>
      <c r="BK394">
        <v>90</v>
      </c>
      <c r="BL394">
        <v>81</v>
      </c>
      <c r="BM394">
        <v>77.5</v>
      </c>
      <c r="BN394">
        <v>76.5</v>
      </c>
      <c r="BO394">
        <v>75</v>
      </c>
      <c r="DL394">
        <v>19</v>
      </c>
      <c r="DM394">
        <v>19</v>
      </c>
    </row>
    <row r="395" spans="1:117" hidden="1" x14ac:dyDescent="0.25">
      <c r="A395" t="s">
        <v>62</v>
      </c>
      <c r="B395" t="s">
        <v>35</v>
      </c>
      <c r="C395" t="s">
        <v>61</v>
      </c>
      <c r="D395" t="s">
        <v>61</v>
      </c>
      <c r="E395" t="s">
        <v>35</v>
      </c>
      <c r="F395" t="s">
        <v>61</v>
      </c>
      <c r="G395" t="s">
        <v>61</v>
      </c>
      <c r="H395" t="s">
        <v>61</v>
      </c>
      <c r="I395" t="s">
        <v>199</v>
      </c>
      <c r="J395" s="22">
        <v>43721</v>
      </c>
      <c r="K395" s="28">
        <v>19</v>
      </c>
      <c r="L395">
        <v>19</v>
      </c>
      <c r="M395">
        <v>1</v>
      </c>
      <c r="N395">
        <v>1</v>
      </c>
      <c r="O395">
        <v>0</v>
      </c>
      <c r="P395">
        <v>1</v>
      </c>
      <c r="Q395">
        <v>1</v>
      </c>
      <c r="R395">
        <v>1</v>
      </c>
      <c r="S395" s="28">
        <v>1</v>
      </c>
      <c r="AR395">
        <v>72.5</v>
      </c>
      <c r="AS395">
        <v>69.5</v>
      </c>
      <c r="AT395">
        <v>67.5</v>
      </c>
      <c r="AU395">
        <v>66.5</v>
      </c>
      <c r="AV395">
        <v>66</v>
      </c>
      <c r="AW395">
        <v>65</v>
      </c>
      <c r="AX395">
        <v>64.5</v>
      </c>
      <c r="AY395">
        <v>64</v>
      </c>
      <c r="AZ395">
        <v>68.5</v>
      </c>
      <c r="BA395">
        <v>73.5</v>
      </c>
      <c r="BB395">
        <v>79.5</v>
      </c>
      <c r="BC395">
        <v>86</v>
      </c>
      <c r="BD395">
        <v>89</v>
      </c>
      <c r="BE395">
        <v>92</v>
      </c>
      <c r="BF395">
        <v>95</v>
      </c>
      <c r="BG395">
        <v>96</v>
      </c>
      <c r="BH395">
        <v>97</v>
      </c>
      <c r="BI395">
        <v>96.5</v>
      </c>
      <c r="BJ395">
        <v>94.5</v>
      </c>
      <c r="BK395">
        <v>90</v>
      </c>
      <c r="BL395">
        <v>81</v>
      </c>
      <c r="BM395">
        <v>77.5</v>
      </c>
      <c r="BN395">
        <v>76.5</v>
      </c>
      <c r="BO395">
        <v>75</v>
      </c>
      <c r="DL395">
        <v>19</v>
      </c>
      <c r="DM395">
        <v>19</v>
      </c>
    </row>
    <row r="396" spans="1:117" hidden="1" x14ac:dyDescent="0.25">
      <c r="A396" t="s">
        <v>62</v>
      </c>
      <c r="B396" t="s">
        <v>189</v>
      </c>
      <c r="C396" t="s">
        <v>189</v>
      </c>
      <c r="D396" t="s">
        <v>61</v>
      </c>
      <c r="E396" t="s">
        <v>61</v>
      </c>
      <c r="F396" t="s">
        <v>61</v>
      </c>
      <c r="G396" t="s">
        <v>61</v>
      </c>
      <c r="H396" t="s">
        <v>61</v>
      </c>
      <c r="I396" t="s">
        <v>199</v>
      </c>
      <c r="J396" s="22">
        <v>43721</v>
      </c>
      <c r="K396" s="28">
        <v>19</v>
      </c>
      <c r="L396">
        <v>19</v>
      </c>
      <c r="M396">
        <v>24</v>
      </c>
      <c r="N396">
        <v>24</v>
      </c>
      <c r="O396">
        <v>0</v>
      </c>
      <c r="P396">
        <v>0</v>
      </c>
      <c r="Q396">
        <v>0</v>
      </c>
      <c r="R396">
        <v>1</v>
      </c>
      <c r="S396" s="28">
        <v>1</v>
      </c>
      <c r="AR396">
        <v>72.5</v>
      </c>
      <c r="AS396">
        <v>69.5</v>
      </c>
      <c r="AT396">
        <v>67.5</v>
      </c>
      <c r="AU396">
        <v>66.5</v>
      </c>
      <c r="AV396">
        <v>66</v>
      </c>
      <c r="AW396">
        <v>65</v>
      </c>
      <c r="AX396">
        <v>64.5</v>
      </c>
      <c r="AY396">
        <v>64</v>
      </c>
      <c r="AZ396">
        <v>68.5</v>
      </c>
      <c r="BA396">
        <v>73.5</v>
      </c>
      <c r="BB396">
        <v>79.5</v>
      </c>
      <c r="BC396">
        <v>86</v>
      </c>
      <c r="BD396">
        <v>89</v>
      </c>
      <c r="BE396">
        <v>92</v>
      </c>
      <c r="BF396">
        <v>95</v>
      </c>
      <c r="BG396">
        <v>96</v>
      </c>
      <c r="BH396">
        <v>97</v>
      </c>
      <c r="BI396">
        <v>96.5</v>
      </c>
      <c r="BJ396">
        <v>94.5</v>
      </c>
      <c r="BK396">
        <v>90</v>
      </c>
      <c r="BL396">
        <v>81</v>
      </c>
      <c r="BM396">
        <v>77.5</v>
      </c>
      <c r="BN396">
        <v>76.5</v>
      </c>
      <c r="BO396">
        <v>75</v>
      </c>
      <c r="DL396">
        <v>19</v>
      </c>
      <c r="DM396">
        <v>19</v>
      </c>
    </row>
    <row r="397" spans="1:117" hidden="1" x14ac:dyDescent="0.25">
      <c r="A397" t="s">
        <v>62</v>
      </c>
      <c r="B397" t="s">
        <v>31</v>
      </c>
      <c r="C397" t="s">
        <v>61</v>
      </c>
      <c r="D397" t="s">
        <v>61</v>
      </c>
      <c r="E397" t="s">
        <v>31</v>
      </c>
      <c r="F397" t="s">
        <v>61</v>
      </c>
      <c r="G397" t="s">
        <v>61</v>
      </c>
      <c r="H397" t="s">
        <v>61</v>
      </c>
      <c r="I397" t="s">
        <v>199</v>
      </c>
      <c r="J397" s="22">
        <v>43721</v>
      </c>
      <c r="K397" s="28">
        <v>19</v>
      </c>
      <c r="L397">
        <v>19</v>
      </c>
      <c r="M397">
        <v>2</v>
      </c>
      <c r="N397">
        <v>2</v>
      </c>
      <c r="O397">
        <v>0</v>
      </c>
      <c r="P397">
        <v>0</v>
      </c>
      <c r="Q397">
        <v>1</v>
      </c>
      <c r="R397">
        <v>1</v>
      </c>
      <c r="S397" s="28">
        <v>1</v>
      </c>
      <c r="AR397">
        <v>72.5</v>
      </c>
      <c r="AS397">
        <v>69.5</v>
      </c>
      <c r="AT397">
        <v>67.5</v>
      </c>
      <c r="AU397">
        <v>66.5</v>
      </c>
      <c r="AV397">
        <v>66</v>
      </c>
      <c r="AW397">
        <v>65</v>
      </c>
      <c r="AX397">
        <v>64.5</v>
      </c>
      <c r="AY397">
        <v>64</v>
      </c>
      <c r="AZ397">
        <v>68.5</v>
      </c>
      <c r="BA397">
        <v>73.5</v>
      </c>
      <c r="BB397">
        <v>79.5</v>
      </c>
      <c r="BC397">
        <v>86</v>
      </c>
      <c r="BD397">
        <v>89</v>
      </c>
      <c r="BE397">
        <v>92</v>
      </c>
      <c r="BF397">
        <v>95</v>
      </c>
      <c r="BG397">
        <v>96</v>
      </c>
      <c r="BH397">
        <v>97</v>
      </c>
      <c r="BI397">
        <v>96.5</v>
      </c>
      <c r="BJ397">
        <v>94.5</v>
      </c>
      <c r="BK397">
        <v>90</v>
      </c>
      <c r="BL397">
        <v>81</v>
      </c>
      <c r="BM397">
        <v>77.5</v>
      </c>
      <c r="BN397">
        <v>76.5</v>
      </c>
      <c r="BO397">
        <v>75</v>
      </c>
      <c r="DL397">
        <v>19</v>
      </c>
      <c r="DM397">
        <v>19</v>
      </c>
    </row>
    <row r="398" spans="1:117" hidden="1" x14ac:dyDescent="0.25">
      <c r="A398" t="s">
        <v>62</v>
      </c>
      <c r="B398" t="s">
        <v>102</v>
      </c>
      <c r="C398" t="s">
        <v>61</v>
      </c>
      <c r="D398" t="s">
        <v>61</v>
      </c>
      <c r="E398" t="s">
        <v>61</v>
      </c>
      <c r="F398" t="s">
        <v>61</v>
      </c>
      <c r="G398" t="s">
        <v>61</v>
      </c>
      <c r="H398" t="s">
        <v>102</v>
      </c>
      <c r="I398" t="s">
        <v>199</v>
      </c>
      <c r="J398" s="22">
        <v>43721</v>
      </c>
      <c r="K398" s="28">
        <v>19</v>
      </c>
      <c r="L398">
        <v>19</v>
      </c>
      <c r="M398">
        <v>40</v>
      </c>
      <c r="N398">
        <v>40</v>
      </c>
      <c r="O398">
        <v>0</v>
      </c>
      <c r="P398">
        <v>0</v>
      </c>
      <c r="Q398">
        <v>0</v>
      </c>
      <c r="R398">
        <v>1</v>
      </c>
      <c r="S398" s="28">
        <v>1</v>
      </c>
      <c r="AR398">
        <v>72.5</v>
      </c>
      <c r="AS398">
        <v>69.5</v>
      </c>
      <c r="AT398">
        <v>67.5</v>
      </c>
      <c r="AU398">
        <v>66.5</v>
      </c>
      <c r="AV398">
        <v>66</v>
      </c>
      <c r="AW398">
        <v>65</v>
      </c>
      <c r="AX398">
        <v>64.5</v>
      </c>
      <c r="AY398">
        <v>64</v>
      </c>
      <c r="AZ398">
        <v>68.5</v>
      </c>
      <c r="BA398">
        <v>73.5</v>
      </c>
      <c r="BB398">
        <v>79.5</v>
      </c>
      <c r="BC398">
        <v>86</v>
      </c>
      <c r="BD398">
        <v>89</v>
      </c>
      <c r="BE398">
        <v>92</v>
      </c>
      <c r="BF398">
        <v>95</v>
      </c>
      <c r="BG398">
        <v>96</v>
      </c>
      <c r="BH398">
        <v>97</v>
      </c>
      <c r="BI398">
        <v>96.5</v>
      </c>
      <c r="BJ398">
        <v>94.5</v>
      </c>
      <c r="BK398">
        <v>90</v>
      </c>
      <c r="BL398">
        <v>81</v>
      </c>
      <c r="BM398">
        <v>77.5</v>
      </c>
      <c r="BN398">
        <v>76.5</v>
      </c>
      <c r="BO398">
        <v>75</v>
      </c>
      <c r="DL398">
        <v>19</v>
      </c>
      <c r="DM398">
        <v>19</v>
      </c>
    </row>
    <row r="399" spans="1:117" hidden="1" x14ac:dyDescent="0.25">
      <c r="A399" t="s">
        <v>62</v>
      </c>
      <c r="B399" t="s">
        <v>101</v>
      </c>
      <c r="C399" t="s">
        <v>61</v>
      </c>
      <c r="D399" t="s">
        <v>61</v>
      </c>
      <c r="E399" t="s">
        <v>61</v>
      </c>
      <c r="F399" t="s">
        <v>61</v>
      </c>
      <c r="G399" t="s">
        <v>61</v>
      </c>
      <c r="H399" t="s">
        <v>101</v>
      </c>
      <c r="I399" t="s">
        <v>199</v>
      </c>
      <c r="J399" s="22">
        <v>43721</v>
      </c>
      <c r="K399" s="28">
        <v>19</v>
      </c>
      <c r="L399">
        <v>19</v>
      </c>
      <c r="M399">
        <v>20</v>
      </c>
      <c r="N399">
        <v>20</v>
      </c>
      <c r="O399">
        <v>0</v>
      </c>
      <c r="P399">
        <v>0</v>
      </c>
      <c r="Q399">
        <v>0</v>
      </c>
      <c r="R399">
        <v>1</v>
      </c>
      <c r="S399" s="28">
        <v>1</v>
      </c>
      <c r="AR399">
        <v>72.5</v>
      </c>
      <c r="AS399">
        <v>69.5</v>
      </c>
      <c r="AT399">
        <v>67.5</v>
      </c>
      <c r="AU399">
        <v>66.5</v>
      </c>
      <c r="AV399">
        <v>66</v>
      </c>
      <c r="AW399">
        <v>65</v>
      </c>
      <c r="AX399">
        <v>64.5</v>
      </c>
      <c r="AY399">
        <v>64</v>
      </c>
      <c r="AZ399">
        <v>68.5</v>
      </c>
      <c r="BA399">
        <v>73.5</v>
      </c>
      <c r="BB399">
        <v>79.5</v>
      </c>
      <c r="BC399">
        <v>86</v>
      </c>
      <c r="BD399">
        <v>89</v>
      </c>
      <c r="BE399">
        <v>92</v>
      </c>
      <c r="BF399">
        <v>95</v>
      </c>
      <c r="BG399">
        <v>96</v>
      </c>
      <c r="BH399">
        <v>97</v>
      </c>
      <c r="BI399">
        <v>96.5</v>
      </c>
      <c r="BJ399">
        <v>94.5</v>
      </c>
      <c r="BK399">
        <v>90</v>
      </c>
      <c r="BL399">
        <v>81</v>
      </c>
      <c r="BM399">
        <v>77.5</v>
      </c>
      <c r="BN399">
        <v>76.5</v>
      </c>
      <c r="BO399">
        <v>75</v>
      </c>
      <c r="DL399">
        <v>19</v>
      </c>
      <c r="DM399">
        <v>19</v>
      </c>
    </row>
    <row r="400" spans="1:117" hidden="1" x14ac:dyDescent="0.25">
      <c r="A400" t="s">
        <v>62</v>
      </c>
      <c r="B400" t="s">
        <v>38</v>
      </c>
      <c r="C400" t="s">
        <v>61</v>
      </c>
      <c r="D400" t="s">
        <v>61</v>
      </c>
      <c r="E400" t="s">
        <v>38</v>
      </c>
      <c r="F400" t="s">
        <v>61</v>
      </c>
      <c r="G400" t="s">
        <v>61</v>
      </c>
      <c r="H400" t="s">
        <v>61</v>
      </c>
      <c r="I400" t="s">
        <v>199</v>
      </c>
      <c r="J400" s="22">
        <v>43721</v>
      </c>
      <c r="K400" s="28">
        <v>19</v>
      </c>
      <c r="L400">
        <v>19</v>
      </c>
      <c r="M400">
        <v>2</v>
      </c>
      <c r="N400">
        <v>2</v>
      </c>
      <c r="O400">
        <v>0</v>
      </c>
      <c r="P400">
        <v>0</v>
      </c>
      <c r="Q400">
        <v>1</v>
      </c>
      <c r="R400">
        <v>1</v>
      </c>
      <c r="S400" s="28">
        <v>1</v>
      </c>
      <c r="AR400">
        <v>72.5</v>
      </c>
      <c r="AS400">
        <v>69.5</v>
      </c>
      <c r="AT400">
        <v>67.5</v>
      </c>
      <c r="AU400">
        <v>66.5</v>
      </c>
      <c r="AV400">
        <v>66</v>
      </c>
      <c r="AW400">
        <v>65</v>
      </c>
      <c r="AX400">
        <v>64.5</v>
      </c>
      <c r="AY400">
        <v>64</v>
      </c>
      <c r="AZ400">
        <v>68.5</v>
      </c>
      <c r="BA400">
        <v>73.5</v>
      </c>
      <c r="BB400">
        <v>79.5</v>
      </c>
      <c r="BC400">
        <v>86</v>
      </c>
      <c r="BD400">
        <v>89</v>
      </c>
      <c r="BE400">
        <v>92</v>
      </c>
      <c r="BF400">
        <v>95</v>
      </c>
      <c r="BG400">
        <v>96</v>
      </c>
      <c r="BH400">
        <v>97</v>
      </c>
      <c r="BI400">
        <v>96.5</v>
      </c>
      <c r="BJ400">
        <v>94.5</v>
      </c>
      <c r="BK400">
        <v>90</v>
      </c>
      <c r="BL400">
        <v>81</v>
      </c>
      <c r="BM400">
        <v>77.5</v>
      </c>
      <c r="BN400">
        <v>76.5</v>
      </c>
      <c r="BO400">
        <v>75</v>
      </c>
      <c r="DL400">
        <v>19</v>
      </c>
      <c r="DM400">
        <v>19</v>
      </c>
    </row>
    <row r="401" spans="1:117" hidden="1" x14ac:dyDescent="0.25">
      <c r="A401" t="s">
        <v>62</v>
      </c>
      <c r="B401" t="s">
        <v>186</v>
      </c>
      <c r="C401" t="s">
        <v>61</v>
      </c>
      <c r="D401" t="s">
        <v>61</v>
      </c>
      <c r="E401" t="s">
        <v>186</v>
      </c>
      <c r="F401" t="s">
        <v>61</v>
      </c>
      <c r="G401" t="s">
        <v>61</v>
      </c>
      <c r="H401" t="s">
        <v>61</v>
      </c>
      <c r="I401" t="s">
        <v>199</v>
      </c>
      <c r="J401" s="22">
        <v>43721</v>
      </c>
      <c r="K401" s="28">
        <v>19</v>
      </c>
      <c r="L401">
        <v>19</v>
      </c>
      <c r="M401">
        <v>4</v>
      </c>
      <c r="N401">
        <v>4</v>
      </c>
      <c r="O401">
        <v>0</v>
      </c>
      <c r="P401">
        <v>0</v>
      </c>
      <c r="Q401">
        <v>1</v>
      </c>
      <c r="R401">
        <v>1</v>
      </c>
      <c r="S401" s="28">
        <v>1</v>
      </c>
      <c r="AR401">
        <v>72.5</v>
      </c>
      <c r="AS401">
        <v>69.5</v>
      </c>
      <c r="AT401">
        <v>67.5</v>
      </c>
      <c r="AU401">
        <v>66.5</v>
      </c>
      <c r="AV401">
        <v>66</v>
      </c>
      <c r="AW401">
        <v>65</v>
      </c>
      <c r="AX401">
        <v>64.5</v>
      </c>
      <c r="AY401">
        <v>64</v>
      </c>
      <c r="AZ401">
        <v>68.5</v>
      </c>
      <c r="BA401">
        <v>73.5</v>
      </c>
      <c r="BB401">
        <v>79.5</v>
      </c>
      <c r="BC401">
        <v>86</v>
      </c>
      <c r="BD401">
        <v>89</v>
      </c>
      <c r="BE401">
        <v>92</v>
      </c>
      <c r="BF401">
        <v>95</v>
      </c>
      <c r="BG401">
        <v>96</v>
      </c>
      <c r="BH401">
        <v>97</v>
      </c>
      <c r="BI401">
        <v>96.5</v>
      </c>
      <c r="BJ401">
        <v>94.5</v>
      </c>
      <c r="BK401">
        <v>90</v>
      </c>
      <c r="BL401">
        <v>81</v>
      </c>
      <c r="BM401">
        <v>77.5</v>
      </c>
      <c r="BN401">
        <v>76.5</v>
      </c>
      <c r="BO401">
        <v>75</v>
      </c>
      <c r="DL401">
        <v>19</v>
      </c>
      <c r="DM401">
        <v>19</v>
      </c>
    </row>
    <row r="402" spans="1:117" hidden="1" x14ac:dyDescent="0.25">
      <c r="A402" t="s">
        <v>62</v>
      </c>
      <c r="B402" t="s">
        <v>202</v>
      </c>
      <c r="C402" t="s">
        <v>61</v>
      </c>
      <c r="D402" t="s">
        <v>61</v>
      </c>
      <c r="E402" t="s">
        <v>61</v>
      </c>
      <c r="F402" t="s">
        <v>97</v>
      </c>
      <c r="G402" t="s">
        <v>61</v>
      </c>
      <c r="H402" t="s">
        <v>61</v>
      </c>
      <c r="I402" t="s">
        <v>199</v>
      </c>
      <c r="J402" s="22">
        <v>43721</v>
      </c>
      <c r="K402" s="28">
        <v>19</v>
      </c>
      <c r="L402">
        <v>19</v>
      </c>
      <c r="M402">
        <v>60</v>
      </c>
      <c r="N402">
        <v>60</v>
      </c>
      <c r="O402">
        <v>0</v>
      </c>
      <c r="P402">
        <v>0</v>
      </c>
      <c r="Q402">
        <v>0</v>
      </c>
      <c r="R402">
        <v>1</v>
      </c>
      <c r="S402" s="28">
        <v>1</v>
      </c>
      <c r="AR402">
        <v>72.5</v>
      </c>
      <c r="AS402">
        <v>69.5</v>
      </c>
      <c r="AT402">
        <v>67.5</v>
      </c>
      <c r="AU402">
        <v>66.5</v>
      </c>
      <c r="AV402">
        <v>66</v>
      </c>
      <c r="AW402">
        <v>65</v>
      </c>
      <c r="AX402">
        <v>64.5</v>
      </c>
      <c r="AY402">
        <v>64</v>
      </c>
      <c r="AZ402">
        <v>68.5</v>
      </c>
      <c r="BA402">
        <v>73.5</v>
      </c>
      <c r="BB402">
        <v>79.5</v>
      </c>
      <c r="BC402">
        <v>86</v>
      </c>
      <c r="BD402">
        <v>89</v>
      </c>
      <c r="BE402">
        <v>92</v>
      </c>
      <c r="BF402">
        <v>95</v>
      </c>
      <c r="BG402">
        <v>96</v>
      </c>
      <c r="BH402">
        <v>97</v>
      </c>
      <c r="BI402">
        <v>96.5</v>
      </c>
      <c r="BJ402">
        <v>94.5</v>
      </c>
      <c r="BK402">
        <v>90</v>
      </c>
      <c r="BL402">
        <v>81</v>
      </c>
      <c r="BM402">
        <v>77.5</v>
      </c>
      <c r="BN402">
        <v>76.5</v>
      </c>
      <c r="BO402">
        <v>75</v>
      </c>
      <c r="DL402">
        <v>19</v>
      </c>
      <c r="DM402">
        <v>19</v>
      </c>
    </row>
    <row r="403" spans="1:117" hidden="1" x14ac:dyDescent="0.25">
      <c r="A403" t="s">
        <v>62</v>
      </c>
      <c r="B403" t="s">
        <v>38</v>
      </c>
      <c r="C403" t="s">
        <v>61</v>
      </c>
      <c r="D403" t="s">
        <v>61</v>
      </c>
      <c r="E403" t="s">
        <v>38</v>
      </c>
      <c r="F403" t="s">
        <v>61</v>
      </c>
      <c r="G403" t="s">
        <v>61</v>
      </c>
      <c r="H403" t="s">
        <v>61</v>
      </c>
      <c r="I403" t="s">
        <v>183</v>
      </c>
      <c r="J403" s="22">
        <v>43721</v>
      </c>
      <c r="K403" s="28">
        <v>19</v>
      </c>
      <c r="L403">
        <v>19</v>
      </c>
      <c r="M403">
        <v>2</v>
      </c>
      <c r="N403">
        <v>2</v>
      </c>
      <c r="O403">
        <v>0</v>
      </c>
      <c r="P403">
        <v>0</v>
      </c>
      <c r="Q403">
        <v>1</v>
      </c>
      <c r="R403">
        <v>1</v>
      </c>
      <c r="S403" s="28">
        <v>1</v>
      </c>
      <c r="AR403">
        <v>72.5</v>
      </c>
      <c r="AS403">
        <v>69.5</v>
      </c>
      <c r="AT403">
        <v>67.5</v>
      </c>
      <c r="AU403">
        <v>66.5</v>
      </c>
      <c r="AV403">
        <v>66</v>
      </c>
      <c r="AW403">
        <v>65</v>
      </c>
      <c r="AX403">
        <v>64.5</v>
      </c>
      <c r="AY403">
        <v>64</v>
      </c>
      <c r="AZ403">
        <v>68.5</v>
      </c>
      <c r="BA403">
        <v>73.5</v>
      </c>
      <c r="BB403">
        <v>79.5</v>
      </c>
      <c r="BC403">
        <v>86</v>
      </c>
      <c r="BD403">
        <v>89</v>
      </c>
      <c r="BE403">
        <v>92</v>
      </c>
      <c r="BF403">
        <v>95</v>
      </c>
      <c r="BG403">
        <v>96</v>
      </c>
      <c r="BH403">
        <v>97</v>
      </c>
      <c r="BI403">
        <v>96.5</v>
      </c>
      <c r="BJ403">
        <v>94.5</v>
      </c>
      <c r="BK403">
        <v>90</v>
      </c>
      <c r="BL403">
        <v>81</v>
      </c>
      <c r="BM403">
        <v>77.5</v>
      </c>
      <c r="BN403">
        <v>76.5</v>
      </c>
      <c r="BO403">
        <v>75</v>
      </c>
      <c r="DL403">
        <v>19</v>
      </c>
      <c r="DM403">
        <v>19</v>
      </c>
    </row>
    <row r="404" spans="1:117" hidden="1" x14ac:dyDescent="0.25">
      <c r="A404" t="s">
        <v>62</v>
      </c>
      <c r="B404" t="s">
        <v>102</v>
      </c>
      <c r="C404" t="s">
        <v>61</v>
      </c>
      <c r="D404" t="s">
        <v>61</v>
      </c>
      <c r="E404" t="s">
        <v>61</v>
      </c>
      <c r="F404" t="s">
        <v>61</v>
      </c>
      <c r="G404" t="s">
        <v>61</v>
      </c>
      <c r="H404" t="s">
        <v>102</v>
      </c>
      <c r="I404" t="s">
        <v>183</v>
      </c>
      <c r="J404" s="22">
        <v>43721</v>
      </c>
      <c r="K404" s="28">
        <v>19</v>
      </c>
      <c r="L404">
        <v>19</v>
      </c>
      <c r="M404">
        <v>40</v>
      </c>
      <c r="N404">
        <v>40</v>
      </c>
      <c r="O404">
        <v>0</v>
      </c>
      <c r="P404">
        <v>0</v>
      </c>
      <c r="Q404">
        <v>0</v>
      </c>
      <c r="R404">
        <v>1</v>
      </c>
      <c r="S404" s="28">
        <v>1</v>
      </c>
      <c r="AR404">
        <v>72.5</v>
      </c>
      <c r="AS404">
        <v>69.5</v>
      </c>
      <c r="AT404">
        <v>67.5</v>
      </c>
      <c r="AU404">
        <v>66.5</v>
      </c>
      <c r="AV404">
        <v>66</v>
      </c>
      <c r="AW404">
        <v>65</v>
      </c>
      <c r="AX404">
        <v>64.5</v>
      </c>
      <c r="AY404">
        <v>64</v>
      </c>
      <c r="AZ404">
        <v>68.5</v>
      </c>
      <c r="BA404">
        <v>73.5</v>
      </c>
      <c r="BB404">
        <v>79.5</v>
      </c>
      <c r="BC404">
        <v>86</v>
      </c>
      <c r="BD404">
        <v>89</v>
      </c>
      <c r="BE404">
        <v>92</v>
      </c>
      <c r="BF404">
        <v>95</v>
      </c>
      <c r="BG404">
        <v>96</v>
      </c>
      <c r="BH404">
        <v>97</v>
      </c>
      <c r="BI404">
        <v>96.5</v>
      </c>
      <c r="BJ404">
        <v>94.5</v>
      </c>
      <c r="BK404">
        <v>90</v>
      </c>
      <c r="BL404">
        <v>81</v>
      </c>
      <c r="BM404">
        <v>77.5</v>
      </c>
      <c r="BN404">
        <v>76.5</v>
      </c>
      <c r="BO404">
        <v>75</v>
      </c>
      <c r="DL404">
        <v>19</v>
      </c>
      <c r="DM404">
        <v>19</v>
      </c>
    </row>
    <row r="405" spans="1:117" hidden="1" x14ac:dyDescent="0.25">
      <c r="A405" t="s">
        <v>62</v>
      </c>
      <c r="B405" t="s">
        <v>186</v>
      </c>
      <c r="C405" t="s">
        <v>61</v>
      </c>
      <c r="D405" t="s">
        <v>61</v>
      </c>
      <c r="E405" t="s">
        <v>186</v>
      </c>
      <c r="F405" t="s">
        <v>61</v>
      </c>
      <c r="G405" t="s">
        <v>61</v>
      </c>
      <c r="H405" t="s">
        <v>61</v>
      </c>
      <c r="I405" t="s">
        <v>183</v>
      </c>
      <c r="J405" s="22">
        <v>43721</v>
      </c>
      <c r="K405" s="28">
        <v>19</v>
      </c>
      <c r="L405">
        <v>19</v>
      </c>
      <c r="M405">
        <v>4</v>
      </c>
      <c r="N405">
        <v>4</v>
      </c>
      <c r="O405">
        <v>0</v>
      </c>
      <c r="P405">
        <v>0</v>
      </c>
      <c r="Q405">
        <v>1</v>
      </c>
      <c r="R405">
        <v>1</v>
      </c>
      <c r="S405" s="28">
        <v>1</v>
      </c>
      <c r="AR405">
        <v>72.5</v>
      </c>
      <c r="AS405">
        <v>69.5</v>
      </c>
      <c r="AT405">
        <v>67.5</v>
      </c>
      <c r="AU405">
        <v>66.5</v>
      </c>
      <c r="AV405">
        <v>66</v>
      </c>
      <c r="AW405">
        <v>65</v>
      </c>
      <c r="AX405">
        <v>64.5</v>
      </c>
      <c r="AY405">
        <v>64</v>
      </c>
      <c r="AZ405">
        <v>68.5</v>
      </c>
      <c r="BA405">
        <v>73.5</v>
      </c>
      <c r="BB405">
        <v>79.5</v>
      </c>
      <c r="BC405">
        <v>86</v>
      </c>
      <c r="BD405">
        <v>89</v>
      </c>
      <c r="BE405">
        <v>92</v>
      </c>
      <c r="BF405">
        <v>95</v>
      </c>
      <c r="BG405">
        <v>96</v>
      </c>
      <c r="BH405">
        <v>97</v>
      </c>
      <c r="BI405">
        <v>96.5</v>
      </c>
      <c r="BJ405">
        <v>94.5</v>
      </c>
      <c r="BK405">
        <v>90</v>
      </c>
      <c r="BL405">
        <v>81</v>
      </c>
      <c r="BM405">
        <v>77.5</v>
      </c>
      <c r="BN405">
        <v>76.5</v>
      </c>
      <c r="BO405">
        <v>75</v>
      </c>
      <c r="DL405">
        <v>19</v>
      </c>
      <c r="DM405">
        <v>19</v>
      </c>
    </row>
    <row r="406" spans="1:117" hidden="1" x14ac:dyDescent="0.25">
      <c r="A406" t="s">
        <v>62</v>
      </c>
      <c r="B406" t="s">
        <v>36</v>
      </c>
      <c r="C406" t="s">
        <v>36</v>
      </c>
      <c r="D406" t="s">
        <v>61</v>
      </c>
      <c r="E406" t="s">
        <v>61</v>
      </c>
      <c r="F406" t="s">
        <v>61</v>
      </c>
      <c r="G406" t="s">
        <v>61</v>
      </c>
      <c r="H406" t="s">
        <v>61</v>
      </c>
      <c r="I406" t="s">
        <v>183</v>
      </c>
      <c r="J406" s="22">
        <v>43721</v>
      </c>
      <c r="K406" s="28">
        <v>19</v>
      </c>
      <c r="L406">
        <v>19</v>
      </c>
      <c r="M406">
        <v>36</v>
      </c>
      <c r="N406">
        <v>36</v>
      </c>
      <c r="O406">
        <v>0</v>
      </c>
      <c r="P406">
        <v>0</v>
      </c>
      <c r="Q406">
        <v>0</v>
      </c>
      <c r="R406">
        <v>1</v>
      </c>
      <c r="S406" s="28">
        <v>1</v>
      </c>
      <c r="AR406">
        <v>72.5</v>
      </c>
      <c r="AS406">
        <v>69.5</v>
      </c>
      <c r="AT406">
        <v>67.5</v>
      </c>
      <c r="AU406">
        <v>66.5</v>
      </c>
      <c r="AV406">
        <v>66</v>
      </c>
      <c r="AW406">
        <v>65</v>
      </c>
      <c r="AX406">
        <v>64.5</v>
      </c>
      <c r="AY406">
        <v>64</v>
      </c>
      <c r="AZ406">
        <v>68.5</v>
      </c>
      <c r="BA406">
        <v>73.5</v>
      </c>
      <c r="BB406">
        <v>79.5</v>
      </c>
      <c r="BC406">
        <v>86</v>
      </c>
      <c r="BD406">
        <v>89</v>
      </c>
      <c r="BE406">
        <v>92</v>
      </c>
      <c r="BF406">
        <v>95</v>
      </c>
      <c r="BG406">
        <v>96</v>
      </c>
      <c r="BH406">
        <v>97</v>
      </c>
      <c r="BI406">
        <v>96.5</v>
      </c>
      <c r="BJ406">
        <v>94.5</v>
      </c>
      <c r="BK406">
        <v>90</v>
      </c>
      <c r="BL406">
        <v>81</v>
      </c>
      <c r="BM406">
        <v>77.5</v>
      </c>
      <c r="BN406">
        <v>76.5</v>
      </c>
      <c r="BO406">
        <v>75</v>
      </c>
      <c r="DL406">
        <v>19</v>
      </c>
      <c r="DM406">
        <v>19</v>
      </c>
    </row>
    <row r="407" spans="1:117" hidden="1" x14ac:dyDescent="0.25">
      <c r="A407" t="s">
        <v>62</v>
      </c>
      <c r="B407" t="s">
        <v>37</v>
      </c>
      <c r="C407" t="s">
        <v>61</v>
      </c>
      <c r="D407" t="s">
        <v>61</v>
      </c>
      <c r="E407" t="s">
        <v>37</v>
      </c>
      <c r="F407" t="s">
        <v>61</v>
      </c>
      <c r="G407" t="s">
        <v>61</v>
      </c>
      <c r="H407" t="s">
        <v>61</v>
      </c>
      <c r="I407" t="s">
        <v>183</v>
      </c>
      <c r="J407" s="22">
        <v>43721</v>
      </c>
      <c r="K407" s="28">
        <v>19</v>
      </c>
      <c r="L407">
        <v>19</v>
      </c>
      <c r="M407">
        <v>51</v>
      </c>
      <c r="N407">
        <v>51</v>
      </c>
      <c r="O407">
        <v>0</v>
      </c>
      <c r="P407">
        <v>0</v>
      </c>
      <c r="Q407">
        <v>0</v>
      </c>
      <c r="R407">
        <v>1</v>
      </c>
      <c r="S407" s="28">
        <v>1</v>
      </c>
      <c r="AR407">
        <v>72.5</v>
      </c>
      <c r="AS407">
        <v>69.5</v>
      </c>
      <c r="AT407">
        <v>67.5</v>
      </c>
      <c r="AU407">
        <v>66.5</v>
      </c>
      <c r="AV407">
        <v>66</v>
      </c>
      <c r="AW407">
        <v>65</v>
      </c>
      <c r="AX407">
        <v>64.5</v>
      </c>
      <c r="AY407">
        <v>64</v>
      </c>
      <c r="AZ407">
        <v>68.5</v>
      </c>
      <c r="BA407">
        <v>73.5</v>
      </c>
      <c r="BB407">
        <v>79.5</v>
      </c>
      <c r="BC407">
        <v>86</v>
      </c>
      <c r="BD407">
        <v>89</v>
      </c>
      <c r="BE407">
        <v>92</v>
      </c>
      <c r="BF407">
        <v>95</v>
      </c>
      <c r="BG407">
        <v>96</v>
      </c>
      <c r="BH407">
        <v>97</v>
      </c>
      <c r="BI407">
        <v>96.5</v>
      </c>
      <c r="BJ407">
        <v>94.5</v>
      </c>
      <c r="BK407">
        <v>90</v>
      </c>
      <c r="BL407">
        <v>81</v>
      </c>
      <c r="BM407">
        <v>77.5</v>
      </c>
      <c r="BN407">
        <v>76.5</v>
      </c>
      <c r="BO407">
        <v>75</v>
      </c>
      <c r="DL407">
        <v>19</v>
      </c>
      <c r="DM407">
        <v>19</v>
      </c>
    </row>
    <row r="408" spans="1:117" hidden="1" x14ac:dyDescent="0.25">
      <c r="A408" t="s">
        <v>62</v>
      </c>
      <c r="B408" t="s">
        <v>109</v>
      </c>
      <c r="C408" t="s">
        <v>61</v>
      </c>
      <c r="D408" t="s">
        <v>109</v>
      </c>
      <c r="E408" t="s">
        <v>61</v>
      </c>
      <c r="F408" t="s">
        <v>61</v>
      </c>
      <c r="G408" t="s">
        <v>61</v>
      </c>
      <c r="H408" t="s">
        <v>61</v>
      </c>
      <c r="I408" t="s">
        <v>183</v>
      </c>
      <c r="J408" s="22">
        <v>43721</v>
      </c>
      <c r="K408" s="28">
        <v>19</v>
      </c>
      <c r="L408">
        <v>19</v>
      </c>
      <c r="M408">
        <v>60</v>
      </c>
      <c r="N408">
        <v>60</v>
      </c>
      <c r="O408">
        <v>0</v>
      </c>
      <c r="P408">
        <v>0</v>
      </c>
      <c r="Q408">
        <v>0</v>
      </c>
      <c r="R408">
        <v>1</v>
      </c>
      <c r="S408" s="28">
        <v>1</v>
      </c>
      <c r="AR408">
        <v>72.5</v>
      </c>
      <c r="AS408">
        <v>69.5</v>
      </c>
      <c r="AT408">
        <v>67.5</v>
      </c>
      <c r="AU408">
        <v>66.5</v>
      </c>
      <c r="AV408">
        <v>66</v>
      </c>
      <c r="AW408">
        <v>65</v>
      </c>
      <c r="AX408">
        <v>64.5</v>
      </c>
      <c r="AY408">
        <v>64</v>
      </c>
      <c r="AZ408">
        <v>68.5</v>
      </c>
      <c r="BA408">
        <v>73.5</v>
      </c>
      <c r="BB408">
        <v>79.5</v>
      </c>
      <c r="BC408">
        <v>86</v>
      </c>
      <c r="BD408">
        <v>89</v>
      </c>
      <c r="BE408">
        <v>92</v>
      </c>
      <c r="BF408">
        <v>95</v>
      </c>
      <c r="BG408">
        <v>96</v>
      </c>
      <c r="BH408">
        <v>97</v>
      </c>
      <c r="BI408">
        <v>96.5</v>
      </c>
      <c r="BJ408">
        <v>94.5</v>
      </c>
      <c r="BK408">
        <v>90</v>
      </c>
      <c r="BL408">
        <v>81</v>
      </c>
      <c r="BM408">
        <v>77.5</v>
      </c>
      <c r="BN408">
        <v>76.5</v>
      </c>
      <c r="BO408">
        <v>75</v>
      </c>
      <c r="DL408">
        <v>19</v>
      </c>
      <c r="DM408">
        <v>19</v>
      </c>
    </row>
    <row r="409" spans="1:117" hidden="1" x14ac:dyDescent="0.25">
      <c r="A409" t="s">
        <v>62</v>
      </c>
      <c r="B409" t="s">
        <v>189</v>
      </c>
      <c r="C409" t="s">
        <v>189</v>
      </c>
      <c r="D409" t="s">
        <v>61</v>
      </c>
      <c r="E409" t="s">
        <v>61</v>
      </c>
      <c r="F409" t="s">
        <v>61</v>
      </c>
      <c r="G409" t="s">
        <v>61</v>
      </c>
      <c r="H409" t="s">
        <v>61</v>
      </c>
      <c r="I409" t="s">
        <v>183</v>
      </c>
      <c r="J409" s="22">
        <v>43721</v>
      </c>
      <c r="K409" s="28">
        <v>19</v>
      </c>
      <c r="L409">
        <v>19</v>
      </c>
      <c r="M409">
        <v>24</v>
      </c>
      <c r="N409">
        <v>24</v>
      </c>
      <c r="O409">
        <v>0</v>
      </c>
      <c r="P409">
        <v>0</v>
      </c>
      <c r="Q409">
        <v>0</v>
      </c>
      <c r="R409">
        <v>1</v>
      </c>
      <c r="S409" s="28">
        <v>1</v>
      </c>
      <c r="AR409">
        <v>72.5</v>
      </c>
      <c r="AS409">
        <v>69.5</v>
      </c>
      <c r="AT409">
        <v>67.5</v>
      </c>
      <c r="AU409">
        <v>66.5</v>
      </c>
      <c r="AV409">
        <v>66</v>
      </c>
      <c r="AW409">
        <v>65</v>
      </c>
      <c r="AX409">
        <v>64.5</v>
      </c>
      <c r="AY409">
        <v>64</v>
      </c>
      <c r="AZ409">
        <v>68.5</v>
      </c>
      <c r="BA409">
        <v>73.5</v>
      </c>
      <c r="BB409">
        <v>79.5</v>
      </c>
      <c r="BC409">
        <v>86</v>
      </c>
      <c r="BD409">
        <v>89</v>
      </c>
      <c r="BE409">
        <v>92</v>
      </c>
      <c r="BF409">
        <v>95</v>
      </c>
      <c r="BG409">
        <v>96</v>
      </c>
      <c r="BH409">
        <v>97</v>
      </c>
      <c r="BI409">
        <v>96.5</v>
      </c>
      <c r="BJ409">
        <v>94.5</v>
      </c>
      <c r="BK409">
        <v>90</v>
      </c>
      <c r="BL409">
        <v>81</v>
      </c>
      <c r="BM409">
        <v>77.5</v>
      </c>
      <c r="BN409">
        <v>76.5</v>
      </c>
      <c r="BO409">
        <v>75</v>
      </c>
      <c r="DL409">
        <v>19</v>
      </c>
      <c r="DM409">
        <v>19</v>
      </c>
    </row>
    <row r="410" spans="1:117" hidden="1" x14ac:dyDescent="0.25">
      <c r="A410" t="s">
        <v>62</v>
      </c>
      <c r="B410" t="s">
        <v>101</v>
      </c>
      <c r="C410" t="s">
        <v>61</v>
      </c>
      <c r="D410" t="s">
        <v>61</v>
      </c>
      <c r="E410" t="s">
        <v>61</v>
      </c>
      <c r="F410" t="s">
        <v>61</v>
      </c>
      <c r="G410" t="s">
        <v>61</v>
      </c>
      <c r="H410" t="s">
        <v>101</v>
      </c>
      <c r="I410" t="s">
        <v>183</v>
      </c>
      <c r="J410" s="22">
        <v>43721</v>
      </c>
      <c r="K410" s="28">
        <v>19</v>
      </c>
      <c r="L410">
        <v>19</v>
      </c>
      <c r="M410">
        <v>20</v>
      </c>
      <c r="N410">
        <v>20</v>
      </c>
      <c r="O410">
        <v>0</v>
      </c>
      <c r="P410">
        <v>0</v>
      </c>
      <c r="Q410">
        <v>0</v>
      </c>
      <c r="R410">
        <v>1</v>
      </c>
      <c r="S410" s="28">
        <v>1</v>
      </c>
      <c r="AR410">
        <v>72.5</v>
      </c>
      <c r="AS410">
        <v>69.5</v>
      </c>
      <c r="AT410">
        <v>67.5</v>
      </c>
      <c r="AU410">
        <v>66.5</v>
      </c>
      <c r="AV410">
        <v>66</v>
      </c>
      <c r="AW410">
        <v>65</v>
      </c>
      <c r="AX410">
        <v>64.5</v>
      </c>
      <c r="AY410">
        <v>64</v>
      </c>
      <c r="AZ410">
        <v>68.5</v>
      </c>
      <c r="BA410">
        <v>73.5</v>
      </c>
      <c r="BB410">
        <v>79.5</v>
      </c>
      <c r="BC410">
        <v>86</v>
      </c>
      <c r="BD410">
        <v>89</v>
      </c>
      <c r="BE410">
        <v>92</v>
      </c>
      <c r="BF410">
        <v>95</v>
      </c>
      <c r="BG410">
        <v>96</v>
      </c>
      <c r="BH410">
        <v>97</v>
      </c>
      <c r="BI410">
        <v>96.5</v>
      </c>
      <c r="BJ410">
        <v>94.5</v>
      </c>
      <c r="BK410">
        <v>90</v>
      </c>
      <c r="BL410">
        <v>81</v>
      </c>
      <c r="BM410">
        <v>77.5</v>
      </c>
      <c r="BN410">
        <v>76.5</v>
      </c>
      <c r="BO410">
        <v>75</v>
      </c>
      <c r="DL410">
        <v>19</v>
      </c>
      <c r="DM410">
        <v>19</v>
      </c>
    </row>
    <row r="411" spans="1:117" hidden="1" x14ac:dyDescent="0.25">
      <c r="A411" t="s">
        <v>62</v>
      </c>
      <c r="B411" t="s">
        <v>61</v>
      </c>
      <c r="C411" t="s">
        <v>61</v>
      </c>
      <c r="D411" t="s">
        <v>61</v>
      </c>
      <c r="E411" t="s">
        <v>61</v>
      </c>
      <c r="F411" t="s">
        <v>61</v>
      </c>
      <c r="G411" t="s">
        <v>61</v>
      </c>
      <c r="H411" t="s">
        <v>61</v>
      </c>
      <c r="I411" t="s">
        <v>183</v>
      </c>
      <c r="J411" s="22">
        <v>43721</v>
      </c>
      <c r="K411" s="28">
        <v>19</v>
      </c>
      <c r="L411">
        <v>19</v>
      </c>
      <c r="M411">
        <v>60</v>
      </c>
      <c r="N411">
        <v>60</v>
      </c>
      <c r="O411">
        <v>0</v>
      </c>
      <c r="P411">
        <v>0</v>
      </c>
      <c r="Q411">
        <v>0</v>
      </c>
      <c r="R411">
        <v>1</v>
      </c>
      <c r="S411" s="28">
        <v>1</v>
      </c>
      <c r="AR411">
        <v>72.5</v>
      </c>
      <c r="AS411">
        <v>69.5</v>
      </c>
      <c r="AT411">
        <v>67.5</v>
      </c>
      <c r="AU411">
        <v>66.5</v>
      </c>
      <c r="AV411">
        <v>66</v>
      </c>
      <c r="AW411">
        <v>65</v>
      </c>
      <c r="AX411">
        <v>64.5</v>
      </c>
      <c r="AY411">
        <v>64</v>
      </c>
      <c r="AZ411">
        <v>68.5</v>
      </c>
      <c r="BA411">
        <v>73.5</v>
      </c>
      <c r="BB411">
        <v>79.5</v>
      </c>
      <c r="BC411">
        <v>86</v>
      </c>
      <c r="BD411">
        <v>89</v>
      </c>
      <c r="BE411">
        <v>92</v>
      </c>
      <c r="BF411">
        <v>95</v>
      </c>
      <c r="BG411">
        <v>96</v>
      </c>
      <c r="BH411">
        <v>97</v>
      </c>
      <c r="BI411">
        <v>96.5</v>
      </c>
      <c r="BJ411">
        <v>94.5</v>
      </c>
      <c r="BK411">
        <v>90</v>
      </c>
      <c r="BL411">
        <v>81</v>
      </c>
      <c r="BM411">
        <v>77.5</v>
      </c>
      <c r="BN411">
        <v>76.5</v>
      </c>
      <c r="BO411">
        <v>75</v>
      </c>
      <c r="DL411">
        <v>19</v>
      </c>
      <c r="DM411">
        <v>19</v>
      </c>
    </row>
    <row r="412" spans="1:117" hidden="1" x14ac:dyDescent="0.25">
      <c r="A412" t="s">
        <v>62</v>
      </c>
      <c r="B412" t="s">
        <v>202</v>
      </c>
      <c r="C412" t="s">
        <v>61</v>
      </c>
      <c r="D412" t="s">
        <v>61</v>
      </c>
      <c r="E412" t="s">
        <v>61</v>
      </c>
      <c r="F412" t="s">
        <v>97</v>
      </c>
      <c r="G412" t="s">
        <v>61</v>
      </c>
      <c r="H412" t="s">
        <v>61</v>
      </c>
      <c r="I412" t="s">
        <v>183</v>
      </c>
      <c r="J412" s="22">
        <v>43721</v>
      </c>
      <c r="K412" s="28">
        <v>19</v>
      </c>
      <c r="L412">
        <v>19</v>
      </c>
      <c r="M412">
        <v>60</v>
      </c>
      <c r="N412">
        <v>60</v>
      </c>
      <c r="O412">
        <v>0</v>
      </c>
      <c r="P412">
        <v>0</v>
      </c>
      <c r="Q412">
        <v>0</v>
      </c>
      <c r="R412">
        <v>1</v>
      </c>
      <c r="S412" s="28">
        <v>1</v>
      </c>
      <c r="AR412">
        <v>72.5</v>
      </c>
      <c r="AS412">
        <v>69.5</v>
      </c>
      <c r="AT412">
        <v>67.5</v>
      </c>
      <c r="AU412">
        <v>66.5</v>
      </c>
      <c r="AV412">
        <v>66</v>
      </c>
      <c r="AW412">
        <v>65</v>
      </c>
      <c r="AX412">
        <v>64.5</v>
      </c>
      <c r="AY412">
        <v>64</v>
      </c>
      <c r="AZ412">
        <v>68.5</v>
      </c>
      <c r="BA412">
        <v>73.5</v>
      </c>
      <c r="BB412">
        <v>79.5</v>
      </c>
      <c r="BC412">
        <v>86</v>
      </c>
      <c r="BD412">
        <v>89</v>
      </c>
      <c r="BE412">
        <v>92</v>
      </c>
      <c r="BF412">
        <v>95</v>
      </c>
      <c r="BG412">
        <v>96</v>
      </c>
      <c r="BH412">
        <v>97</v>
      </c>
      <c r="BI412">
        <v>96.5</v>
      </c>
      <c r="BJ412">
        <v>94.5</v>
      </c>
      <c r="BK412">
        <v>90</v>
      </c>
      <c r="BL412">
        <v>81</v>
      </c>
      <c r="BM412">
        <v>77.5</v>
      </c>
      <c r="BN412">
        <v>76.5</v>
      </c>
      <c r="BO412">
        <v>75</v>
      </c>
      <c r="DL412">
        <v>19</v>
      </c>
      <c r="DM412">
        <v>19</v>
      </c>
    </row>
    <row r="413" spans="1:117" hidden="1" x14ac:dyDescent="0.25">
      <c r="A413" t="s">
        <v>62</v>
      </c>
      <c r="B413" t="s">
        <v>31</v>
      </c>
      <c r="C413" t="s">
        <v>61</v>
      </c>
      <c r="D413" t="s">
        <v>61</v>
      </c>
      <c r="E413" t="s">
        <v>31</v>
      </c>
      <c r="F413" t="s">
        <v>61</v>
      </c>
      <c r="G413" t="s">
        <v>61</v>
      </c>
      <c r="H413" t="s">
        <v>61</v>
      </c>
      <c r="I413" t="s">
        <v>183</v>
      </c>
      <c r="J413" s="22">
        <v>43721</v>
      </c>
      <c r="K413" s="28">
        <v>19</v>
      </c>
      <c r="L413">
        <v>19</v>
      </c>
      <c r="M413">
        <v>2</v>
      </c>
      <c r="N413">
        <v>2</v>
      </c>
      <c r="O413">
        <v>0</v>
      </c>
      <c r="P413">
        <v>0</v>
      </c>
      <c r="Q413">
        <v>1</v>
      </c>
      <c r="R413">
        <v>1</v>
      </c>
      <c r="S413" s="28">
        <v>1</v>
      </c>
      <c r="AR413">
        <v>72.5</v>
      </c>
      <c r="AS413">
        <v>69.5</v>
      </c>
      <c r="AT413">
        <v>67.5</v>
      </c>
      <c r="AU413">
        <v>66.5</v>
      </c>
      <c r="AV413">
        <v>66</v>
      </c>
      <c r="AW413">
        <v>65</v>
      </c>
      <c r="AX413">
        <v>64.5</v>
      </c>
      <c r="AY413">
        <v>64</v>
      </c>
      <c r="AZ413">
        <v>68.5</v>
      </c>
      <c r="BA413">
        <v>73.5</v>
      </c>
      <c r="BB413">
        <v>79.5</v>
      </c>
      <c r="BC413">
        <v>86</v>
      </c>
      <c r="BD413">
        <v>89</v>
      </c>
      <c r="BE413">
        <v>92</v>
      </c>
      <c r="BF413">
        <v>95</v>
      </c>
      <c r="BG413">
        <v>96</v>
      </c>
      <c r="BH413">
        <v>97</v>
      </c>
      <c r="BI413">
        <v>96.5</v>
      </c>
      <c r="BJ413">
        <v>94.5</v>
      </c>
      <c r="BK413">
        <v>90</v>
      </c>
      <c r="BL413">
        <v>81</v>
      </c>
      <c r="BM413">
        <v>77.5</v>
      </c>
      <c r="BN413">
        <v>76.5</v>
      </c>
      <c r="BO413">
        <v>75</v>
      </c>
      <c r="DL413">
        <v>19</v>
      </c>
      <c r="DM413">
        <v>19</v>
      </c>
    </row>
    <row r="414" spans="1:117" hidden="1" x14ac:dyDescent="0.25">
      <c r="A414" t="s">
        <v>62</v>
      </c>
      <c r="B414" t="s">
        <v>35</v>
      </c>
      <c r="C414" t="s">
        <v>61</v>
      </c>
      <c r="D414" t="s">
        <v>61</v>
      </c>
      <c r="E414" t="s">
        <v>35</v>
      </c>
      <c r="F414" t="s">
        <v>61</v>
      </c>
      <c r="G414" t="s">
        <v>61</v>
      </c>
      <c r="H414" t="s">
        <v>61</v>
      </c>
      <c r="I414" t="s">
        <v>183</v>
      </c>
      <c r="J414" s="22">
        <v>43721</v>
      </c>
      <c r="K414" s="28">
        <v>19</v>
      </c>
      <c r="L414">
        <v>19</v>
      </c>
      <c r="M414">
        <v>1</v>
      </c>
      <c r="N414">
        <v>1</v>
      </c>
      <c r="O414">
        <v>0</v>
      </c>
      <c r="P414">
        <v>1</v>
      </c>
      <c r="Q414">
        <v>1</v>
      </c>
      <c r="R414">
        <v>1</v>
      </c>
      <c r="S414" s="28">
        <v>1</v>
      </c>
      <c r="AR414">
        <v>72.5</v>
      </c>
      <c r="AS414">
        <v>69.5</v>
      </c>
      <c r="AT414">
        <v>67.5</v>
      </c>
      <c r="AU414">
        <v>66.5</v>
      </c>
      <c r="AV414">
        <v>66</v>
      </c>
      <c r="AW414">
        <v>65</v>
      </c>
      <c r="AX414">
        <v>64.5</v>
      </c>
      <c r="AY414">
        <v>64</v>
      </c>
      <c r="AZ414">
        <v>68.5</v>
      </c>
      <c r="BA414">
        <v>73.5</v>
      </c>
      <c r="BB414">
        <v>79.5</v>
      </c>
      <c r="BC414">
        <v>86</v>
      </c>
      <c r="BD414">
        <v>89</v>
      </c>
      <c r="BE414">
        <v>92</v>
      </c>
      <c r="BF414">
        <v>95</v>
      </c>
      <c r="BG414">
        <v>96</v>
      </c>
      <c r="BH414">
        <v>97</v>
      </c>
      <c r="BI414">
        <v>96.5</v>
      </c>
      <c r="BJ414">
        <v>94.5</v>
      </c>
      <c r="BK414">
        <v>90</v>
      </c>
      <c r="BL414">
        <v>81</v>
      </c>
      <c r="BM414">
        <v>77.5</v>
      </c>
      <c r="BN414">
        <v>76.5</v>
      </c>
      <c r="BO414">
        <v>75</v>
      </c>
      <c r="DL414">
        <v>19</v>
      </c>
      <c r="DM414">
        <v>19</v>
      </c>
    </row>
    <row r="415" spans="1:117" hidden="1" x14ac:dyDescent="0.25">
      <c r="A415" t="s">
        <v>62</v>
      </c>
      <c r="B415" t="s">
        <v>36</v>
      </c>
      <c r="C415" t="s">
        <v>36</v>
      </c>
      <c r="D415" t="s">
        <v>61</v>
      </c>
      <c r="E415" t="s">
        <v>61</v>
      </c>
      <c r="F415" t="s">
        <v>61</v>
      </c>
      <c r="G415" t="s">
        <v>61</v>
      </c>
      <c r="H415" t="s">
        <v>61</v>
      </c>
      <c r="I415" t="s">
        <v>184</v>
      </c>
      <c r="J415" s="22">
        <v>43721</v>
      </c>
      <c r="K415" s="28">
        <v>19</v>
      </c>
      <c r="L415">
        <v>19</v>
      </c>
      <c r="M415">
        <v>2</v>
      </c>
      <c r="N415">
        <v>2</v>
      </c>
      <c r="O415">
        <v>0</v>
      </c>
      <c r="P415">
        <v>0</v>
      </c>
      <c r="Q415">
        <v>1</v>
      </c>
      <c r="R415">
        <v>0</v>
      </c>
      <c r="S415" s="28">
        <v>1</v>
      </c>
      <c r="AR415">
        <v>72</v>
      </c>
      <c r="AS415">
        <v>69.5</v>
      </c>
      <c r="AT415">
        <v>68</v>
      </c>
      <c r="AU415">
        <v>66.75</v>
      </c>
      <c r="AV415">
        <v>65.75</v>
      </c>
      <c r="AW415">
        <v>65</v>
      </c>
      <c r="AX415">
        <v>64.25</v>
      </c>
      <c r="AY415">
        <v>64.5</v>
      </c>
      <c r="AZ415">
        <v>69.5</v>
      </c>
      <c r="BA415">
        <v>74.75</v>
      </c>
      <c r="BB415">
        <v>79.75</v>
      </c>
      <c r="BC415">
        <v>84</v>
      </c>
      <c r="BD415">
        <v>87.5</v>
      </c>
      <c r="BE415">
        <v>91</v>
      </c>
      <c r="BF415">
        <v>93.75</v>
      </c>
      <c r="BG415">
        <v>95.25</v>
      </c>
      <c r="BH415">
        <v>96</v>
      </c>
      <c r="BI415">
        <v>95.25</v>
      </c>
      <c r="BJ415">
        <v>94</v>
      </c>
      <c r="BK415">
        <v>89.25</v>
      </c>
      <c r="BL415">
        <v>82.5</v>
      </c>
      <c r="BM415">
        <v>79.5</v>
      </c>
      <c r="BN415">
        <v>77.25</v>
      </c>
      <c r="BO415">
        <v>74.5</v>
      </c>
      <c r="DL415">
        <v>19</v>
      </c>
      <c r="DM415">
        <v>19</v>
      </c>
    </row>
    <row r="416" spans="1:117" hidden="1" x14ac:dyDescent="0.25">
      <c r="A416" t="s">
        <v>62</v>
      </c>
      <c r="B416" t="s">
        <v>202</v>
      </c>
      <c r="C416" t="s">
        <v>61</v>
      </c>
      <c r="D416" t="s">
        <v>61</v>
      </c>
      <c r="E416" t="s">
        <v>61</v>
      </c>
      <c r="F416" t="s">
        <v>97</v>
      </c>
      <c r="G416" t="s">
        <v>61</v>
      </c>
      <c r="H416" t="s">
        <v>61</v>
      </c>
      <c r="I416" t="s">
        <v>184</v>
      </c>
      <c r="J416" s="22">
        <v>43721</v>
      </c>
      <c r="K416" s="28">
        <v>19</v>
      </c>
      <c r="L416">
        <v>19</v>
      </c>
      <c r="M416">
        <v>2</v>
      </c>
      <c r="N416">
        <v>2</v>
      </c>
      <c r="O416">
        <v>0</v>
      </c>
      <c r="P416">
        <v>0</v>
      </c>
      <c r="Q416">
        <v>1</v>
      </c>
      <c r="R416">
        <v>0</v>
      </c>
      <c r="S416" s="28">
        <v>1</v>
      </c>
      <c r="AR416">
        <v>72</v>
      </c>
      <c r="AS416">
        <v>69.5</v>
      </c>
      <c r="AT416">
        <v>68</v>
      </c>
      <c r="AU416">
        <v>66.75</v>
      </c>
      <c r="AV416">
        <v>65.75</v>
      </c>
      <c r="AW416">
        <v>65</v>
      </c>
      <c r="AX416">
        <v>64.25</v>
      </c>
      <c r="AY416">
        <v>64.5</v>
      </c>
      <c r="AZ416">
        <v>69.5</v>
      </c>
      <c r="BA416">
        <v>74.75</v>
      </c>
      <c r="BB416">
        <v>79.75</v>
      </c>
      <c r="BC416">
        <v>84</v>
      </c>
      <c r="BD416">
        <v>87.5</v>
      </c>
      <c r="BE416">
        <v>91</v>
      </c>
      <c r="BF416">
        <v>93.75</v>
      </c>
      <c r="BG416">
        <v>95.25</v>
      </c>
      <c r="BH416">
        <v>96</v>
      </c>
      <c r="BI416">
        <v>95.25</v>
      </c>
      <c r="BJ416">
        <v>94</v>
      </c>
      <c r="BK416">
        <v>89.25</v>
      </c>
      <c r="BL416">
        <v>82.5</v>
      </c>
      <c r="BM416">
        <v>79.5</v>
      </c>
      <c r="BN416">
        <v>77.25</v>
      </c>
      <c r="BO416">
        <v>74.5</v>
      </c>
      <c r="DL416">
        <v>19</v>
      </c>
      <c r="DM416">
        <v>19</v>
      </c>
    </row>
    <row r="417" spans="1:117" hidden="1" x14ac:dyDescent="0.25">
      <c r="A417" t="s">
        <v>62</v>
      </c>
      <c r="B417" t="s">
        <v>187</v>
      </c>
      <c r="C417" t="s">
        <v>61</v>
      </c>
      <c r="D417" t="s">
        <v>187</v>
      </c>
      <c r="E417" t="s">
        <v>61</v>
      </c>
      <c r="F417" t="s">
        <v>61</v>
      </c>
      <c r="G417" t="s">
        <v>61</v>
      </c>
      <c r="H417" t="s">
        <v>61</v>
      </c>
      <c r="I417" t="s">
        <v>184</v>
      </c>
      <c r="J417" s="22">
        <v>43721</v>
      </c>
      <c r="K417" s="28">
        <v>19</v>
      </c>
      <c r="L417">
        <v>19</v>
      </c>
      <c r="M417">
        <v>1</v>
      </c>
      <c r="N417">
        <v>1</v>
      </c>
      <c r="O417">
        <v>0</v>
      </c>
      <c r="P417">
        <v>1</v>
      </c>
      <c r="Q417">
        <v>1</v>
      </c>
      <c r="R417">
        <v>1</v>
      </c>
      <c r="S417" s="28">
        <v>1</v>
      </c>
      <c r="AR417">
        <v>72.5</v>
      </c>
      <c r="AS417">
        <v>69.5</v>
      </c>
      <c r="AT417">
        <v>67.5</v>
      </c>
      <c r="AU417">
        <v>66.5</v>
      </c>
      <c r="AV417">
        <v>66</v>
      </c>
      <c r="AW417">
        <v>65</v>
      </c>
      <c r="AX417">
        <v>64.5</v>
      </c>
      <c r="AY417">
        <v>64</v>
      </c>
      <c r="AZ417">
        <v>68.5</v>
      </c>
      <c r="BA417">
        <v>73.5</v>
      </c>
      <c r="BB417">
        <v>79.5</v>
      </c>
      <c r="BC417">
        <v>86</v>
      </c>
      <c r="BD417">
        <v>89</v>
      </c>
      <c r="BE417">
        <v>92</v>
      </c>
      <c r="BF417">
        <v>95</v>
      </c>
      <c r="BG417">
        <v>96</v>
      </c>
      <c r="BH417">
        <v>97</v>
      </c>
      <c r="BI417">
        <v>96.5</v>
      </c>
      <c r="BJ417">
        <v>94.5</v>
      </c>
      <c r="BK417">
        <v>90</v>
      </c>
      <c r="BL417">
        <v>81</v>
      </c>
      <c r="BM417">
        <v>77.5</v>
      </c>
      <c r="BN417">
        <v>76.5</v>
      </c>
      <c r="BO417">
        <v>75</v>
      </c>
      <c r="DL417">
        <v>19</v>
      </c>
      <c r="DM417">
        <v>19</v>
      </c>
    </row>
    <row r="418" spans="1:117" hidden="1" x14ac:dyDescent="0.25">
      <c r="A418" t="s">
        <v>62</v>
      </c>
      <c r="B418" t="s">
        <v>188</v>
      </c>
      <c r="C418" t="s">
        <v>61</v>
      </c>
      <c r="D418" t="s">
        <v>188</v>
      </c>
      <c r="E418" t="s">
        <v>61</v>
      </c>
      <c r="F418" t="s">
        <v>61</v>
      </c>
      <c r="G418" t="s">
        <v>61</v>
      </c>
      <c r="H418" t="s">
        <v>61</v>
      </c>
      <c r="I418" t="s">
        <v>184</v>
      </c>
      <c r="J418" s="22">
        <v>43721</v>
      </c>
      <c r="K418" s="28">
        <v>19</v>
      </c>
      <c r="L418">
        <v>19</v>
      </c>
      <c r="M418">
        <v>1</v>
      </c>
      <c r="N418">
        <v>1</v>
      </c>
      <c r="O418">
        <v>0</v>
      </c>
      <c r="P418">
        <v>1</v>
      </c>
      <c r="Q418">
        <v>1</v>
      </c>
      <c r="R418">
        <v>1</v>
      </c>
      <c r="S418" s="28">
        <v>1</v>
      </c>
      <c r="AR418">
        <v>71.5</v>
      </c>
      <c r="AS418">
        <v>69.5</v>
      </c>
      <c r="AT418">
        <v>68.5</v>
      </c>
      <c r="AU418">
        <v>67</v>
      </c>
      <c r="AV418">
        <v>65.5</v>
      </c>
      <c r="AW418">
        <v>65</v>
      </c>
      <c r="AX418">
        <v>64</v>
      </c>
      <c r="AY418">
        <v>65</v>
      </c>
      <c r="AZ418">
        <v>70.5</v>
      </c>
      <c r="BA418">
        <v>76</v>
      </c>
      <c r="BB418">
        <v>80</v>
      </c>
      <c r="BC418">
        <v>82</v>
      </c>
      <c r="BD418">
        <v>86</v>
      </c>
      <c r="BE418">
        <v>90</v>
      </c>
      <c r="BF418">
        <v>92.5</v>
      </c>
      <c r="BG418">
        <v>94.5</v>
      </c>
      <c r="BH418">
        <v>95</v>
      </c>
      <c r="BI418">
        <v>94</v>
      </c>
      <c r="BJ418">
        <v>93.5</v>
      </c>
      <c r="BK418">
        <v>88.5</v>
      </c>
      <c r="BL418">
        <v>84</v>
      </c>
      <c r="BM418">
        <v>81.5</v>
      </c>
      <c r="BN418">
        <v>78</v>
      </c>
      <c r="BO418">
        <v>74</v>
      </c>
      <c r="DL418">
        <v>19</v>
      </c>
      <c r="DM418">
        <v>19</v>
      </c>
    </row>
    <row r="419" spans="1:117" hidden="1" x14ac:dyDescent="0.25">
      <c r="A419" t="s">
        <v>62</v>
      </c>
      <c r="B419" t="s">
        <v>30</v>
      </c>
      <c r="C419" t="s">
        <v>61</v>
      </c>
      <c r="D419" t="s">
        <v>61</v>
      </c>
      <c r="E419" t="s">
        <v>30</v>
      </c>
      <c r="F419" t="s">
        <v>61</v>
      </c>
      <c r="G419" t="s">
        <v>61</v>
      </c>
      <c r="H419" t="s">
        <v>61</v>
      </c>
      <c r="I419" t="s">
        <v>184</v>
      </c>
      <c r="J419" s="22">
        <v>43721</v>
      </c>
      <c r="K419" s="28">
        <v>19</v>
      </c>
      <c r="L419">
        <v>19</v>
      </c>
      <c r="M419">
        <v>1</v>
      </c>
      <c r="N419">
        <v>1</v>
      </c>
      <c r="O419">
        <v>0</v>
      </c>
      <c r="P419">
        <v>1</v>
      </c>
      <c r="Q419">
        <v>1</v>
      </c>
      <c r="R419">
        <v>1</v>
      </c>
      <c r="S419" s="28">
        <v>1</v>
      </c>
      <c r="AR419">
        <v>72.5</v>
      </c>
      <c r="AS419">
        <v>69.5</v>
      </c>
      <c r="AT419">
        <v>67.5</v>
      </c>
      <c r="AU419">
        <v>66.5</v>
      </c>
      <c r="AV419">
        <v>66</v>
      </c>
      <c r="AW419">
        <v>65</v>
      </c>
      <c r="AX419">
        <v>64.5</v>
      </c>
      <c r="AY419">
        <v>64</v>
      </c>
      <c r="AZ419">
        <v>68.5</v>
      </c>
      <c r="BA419">
        <v>73.5</v>
      </c>
      <c r="BB419">
        <v>79.5</v>
      </c>
      <c r="BC419">
        <v>86</v>
      </c>
      <c r="BD419">
        <v>89</v>
      </c>
      <c r="BE419">
        <v>92</v>
      </c>
      <c r="BF419">
        <v>95</v>
      </c>
      <c r="BG419">
        <v>96</v>
      </c>
      <c r="BH419">
        <v>97</v>
      </c>
      <c r="BI419">
        <v>96.5</v>
      </c>
      <c r="BJ419">
        <v>94.5</v>
      </c>
      <c r="BK419">
        <v>90</v>
      </c>
      <c r="BL419">
        <v>81</v>
      </c>
      <c r="BM419">
        <v>77.5</v>
      </c>
      <c r="BN419">
        <v>76.5</v>
      </c>
      <c r="BO419">
        <v>75</v>
      </c>
      <c r="DL419">
        <v>19</v>
      </c>
      <c r="DM419">
        <v>19</v>
      </c>
    </row>
    <row r="420" spans="1:117" hidden="1" x14ac:dyDescent="0.25">
      <c r="A420" t="s">
        <v>62</v>
      </c>
      <c r="B420" t="s">
        <v>61</v>
      </c>
      <c r="C420" t="s">
        <v>61</v>
      </c>
      <c r="D420" t="s">
        <v>61</v>
      </c>
      <c r="E420" t="s">
        <v>61</v>
      </c>
      <c r="F420" t="s">
        <v>61</v>
      </c>
      <c r="G420" t="s">
        <v>61</v>
      </c>
      <c r="H420" t="s">
        <v>61</v>
      </c>
      <c r="I420" t="s">
        <v>184</v>
      </c>
      <c r="J420" s="22">
        <v>43721</v>
      </c>
      <c r="K420" s="28">
        <v>19</v>
      </c>
      <c r="L420">
        <v>19</v>
      </c>
      <c r="M420">
        <v>2</v>
      </c>
      <c r="N420">
        <v>2</v>
      </c>
      <c r="O420">
        <v>0</v>
      </c>
      <c r="P420">
        <v>0</v>
      </c>
      <c r="Q420">
        <v>1</v>
      </c>
      <c r="R420">
        <v>0</v>
      </c>
      <c r="S420" s="28">
        <v>1</v>
      </c>
      <c r="AR420">
        <v>72</v>
      </c>
      <c r="AS420">
        <v>69.5</v>
      </c>
      <c r="AT420">
        <v>68</v>
      </c>
      <c r="AU420">
        <v>66.75</v>
      </c>
      <c r="AV420">
        <v>65.75</v>
      </c>
      <c r="AW420">
        <v>65</v>
      </c>
      <c r="AX420">
        <v>64.25</v>
      </c>
      <c r="AY420">
        <v>64.5</v>
      </c>
      <c r="AZ420">
        <v>69.5</v>
      </c>
      <c r="BA420">
        <v>74.75</v>
      </c>
      <c r="BB420">
        <v>79.75</v>
      </c>
      <c r="BC420">
        <v>84</v>
      </c>
      <c r="BD420">
        <v>87.5</v>
      </c>
      <c r="BE420">
        <v>91</v>
      </c>
      <c r="BF420">
        <v>93.75</v>
      </c>
      <c r="BG420">
        <v>95.25</v>
      </c>
      <c r="BH420">
        <v>96</v>
      </c>
      <c r="BI420">
        <v>95.25</v>
      </c>
      <c r="BJ420">
        <v>94</v>
      </c>
      <c r="BK420">
        <v>89.25</v>
      </c>
      <c r="BL420">
        <v>82.5</v>
      </c>
      <c r="BM420">
        <v>79.5</v>
      </c>
      <c r="BN420">
        <v>77.25</v>
      </c>
      <c r="BO420">
        <v>74.5</v>
      </c>
      <c r="DL420">
        <v>19</v>
      </c>
      <c r="DM420">
        <v>19</v>
      </c>
    </row>
    <row r="421" spans="1:117" hidden="1" x14ac:dyDescent="0.25">
      <c r="A421" t="s">
        <v>62</v>
      </c>
      <c r="B421" t="s">
        <v>31</v>
      </c>
      <c r="C421" t="s">
        <v>61</v>
      </c>
      <c r="D421" t="s">
        <v>61</v>
      </c>
      <c r="E421" t="s">
        <v>31</v>
      </c>
      <c r="F421" t="s">
        <v>61</v>
      </c>
      <c r="G421" t="s">
        <v>61</v>
      </c>
      <c r="H421" t="s">
        <v>61</v>
      </c>
      <c r="I421" t="s">
        <v>184</v>
      </c>
      <c r="J421" s="22">
        <v>43721</v>
      </c>
      <c r="K421" s="28">
        <v>19</v>
      </c>
      <c r="L421">
        <v>19</v>
      </c>
      <c r="M421">
        <v>1</v>
      </c>
      <c r="N421">
        <v>1</v>
      </c>
      <c r="O421">
        <v>0</v>
      </c>
      <c r="P421">
        <v>1</v>
      </c>
      <c r="Q421">
        <v>1</v>
      </c>
      <c r="R421">
        <v>1</v>
      </c>
      <c r="S421" s="28">
        <v>1</v>
      </c>
      <c r="AR421">
        <v>71.5</v>
      </c>
      <c r="AS421">
        <v>69.5</v>
      </c>
      <c r="AT421">
        <v>68.5</v>
      </c>
      <c r="AU421">
        <v>67</v>
      </c>
      <c r="AV421">
        <v>65.5</v>
      </c>
      <c r="AW421">
        <v>65</v>
      </c>
      <c r="AX421">
        <v>64</v>
      </c>
      <c r="AY421">
        <v>65</v>
      </c>
      <c r="AZ421">
        <v>70.5</v>
      </c>
      <c r="BA421">
        <v>76</v>
      </c>
      <c r="BB421">
        <v>80</v>
      </c>
      <c r="BC421">
        <v>82</v>
      </c>
      <c r="BD421">
        <v>86</v>
      </c>
      <c r="BE421">
        <v>90</v>
      </c>
      <c r="BF421">
        <v>92.5</v>
      </c>
      <c r="BG421">
        <v>94.5</v>
      </c>
      <c r="BH421">
        <v>95</v>
      </c>
      <c r="BI421">
        <v>94</v>
      </c>
      <c r="BJ421">
        <v>93.5</v>
      </c>
      <c r="BK421">
        <v>88.5</v>
      </c>
      <c r="BL421">
        <v>84</v>
      </c>
      <c r="BM421">
        <v>81.5</v>
      </c>
      <c r="BN421">
        <v>78</v>
      </c>
      <c r="BO421">
        <v>74</v>
      </c>
      <c r="DL421">
        <v>19</v>
      </c>
      <c r="DM421">
        <v>19</v>
      </c>
    </row>
    <row r="422" spans="1:117" hidden="1" x14ac:dyDescent="0.25">
      <c r="A422" t="s">
        <v>62</v>
      </c>
      <c r="B422" t="s">
        <v>102</v>
      </c>
      <c r="C422" t="s">
        <v>61</v>
      </c>
      <c r="D422" t="s">
        <v>61</v>
      </c>
      <c r="E422" t="s">
        <v>61</v>
      </c>
      <c r="F422" t="s">
        <v>61</v>
      </c>
      <c r="G422" t="s">
        <v>61</v>
      </c>
      <c r="H422" t="s">
        <v>102</v>
      </c>
      <c r="I422" t="s">
        <v>184</v>
      </c>
      <c r="J422" s="22">
        <v>43721</v>
      </c>
      <c r="K422" s="28">
        <v>19</v>
      </c>
      <c r="L422">
        <v>19</v>
      </c>
      <c r="M422">
        <v>2</v>
      </c>
      <c r="N422">
        <v>2</v>
      </c>
      <c r="O422">
        <v>0</v>
      </c>
      <c r="P422">
        <v>0</v>
      </c>
      <c r="Q422">
        <v>1</v>
      </c>
      <c r="R422">
        <v>0</v>
      </c>
      <c r="S422" s="28">
        <v>1</v>
      </c>
      <c r="AR422">
        <v>72</v>
      </c>
      <c r="AS422">
        <v>69.5</v>
      </c>
      <c r="AT422">
        <v>68</v>
      </c>
      <c r="AU422">
        <v>66.75</v>
      </c>
      <c r="AV422">
        <v>65.75</v>
      </c>
      <c r="AW422">
        <v>65</v>
      </c>
      <c r="AX422">
        <v>64.25</v>
      </c>
      <c r="AY422">
        <v>64.5</v>
      </c>
      <c r="AZ422">
        <v>69.5</v>
      </c>
      <c r="BA422">
        <v>74.75</v>
      </c>
      <c r="BB422">
        <v>79.75</v>
      </c>
      <c r="BC422">
        <v>84</v>
      </c>
      <c r="BD422">
        <v>87.5</v>
      </c>
      <c r="BE422">
        <v>91</v>
      </c>
      <c r="BF422">
        <v>93.75</v>
      </c>
      <c r="BG422">
        <v>95.25</v>
      </c>
      <c r="BH422">
        <v>96</v>
      </c>
      <c r="BI422">
        <v>95.25</v>
      </c>
      <c r="BJ422">
        <v>94</v>
      </c>
      <c r="BK422">
        <v>89.25</v>
      </c>
      <c r="BL422">
        <v>82.5</v>
      </c>
      <c r="BM422">
        <v>79.5</v>
      </c>
      <c r="BN422">
        <v>77.25</v>
      </c>
      <c r="BO422">
        <v>74.5</v>
      </c>
      <c r="DL422">
        <v>19</v>
      </c>
      <c r="DM422">
        <v>19</v>
      </c>
    </row>
    <row r="423" spans="1:117" hidden="1" x14ac:dyDescent="0.25">
      <c r="A423" t="s">
        <v>62</v>
      </c>
      <c r="B423" t="s">
        <v>37</v>
      </c>
      <c r="C423" t="s">
        <v>61</v>
      </c>
      <c r="D423" t="s">
        <v>61</v>
      </c>
      <c r="E423" t="s">
        <v>37</v>
      </c>
      <c r="F423" t="s">
        <v>61</v>
      </c>
      <c r="G423" t="s">
        <v>61</v>
      </c>
      <c r="H423" t="s">
        <v>61</v>
      </c>
      <c r="I423" t="s">
        <v>208</v>
      </c>
      <c r="J423" s="22">
        <v>43732</v>
      </c>
      <c r="K423" s="28">
        <v>19</v>
      </c>
      <c r="L423">
        <v>19</v>
      </c>
      <c r="M423">
        <v>77</v>
      </c>
      <c r="N423">
        <v>77</v>
      </c>
      <c r="O423">
        <v>0</v>
      </c>
      <c r="P423">
        <v>0</v>
      </c>
      <c r="Q423">
        <v>0</v>
      </c>
      <c r="R423">
        <v>0</v>
      </c>
      <c r="S423" s="28">
        <v>0</v>
      </c>
      <c r="T423">
        <v>10161.36</v>
      </c>
      <c r="U423">
        <v>9741.6360000000004</v>
      </c>
      <c r="V423">
        <v>9457.9619999999995</v>
      </c>
      <c r="W423">
        <v>9309.6350000000002</v>
      </c>
      <c r="X423">
        <v>9370.7469999999994</v>
      </c>
      <c r="Y423">
        <v>10936.95</v>
      </c>
      <c r="Z423">
        <v>13690.33</v>
      </c>
      <c r="AA423">
        <v>14594.73</v>
      </c>
      <c r="AB423">
        <v>17864.080000000002</v>
      </c>
      <c r="AC423">
        <v>22905.06</v>
      </c>
      <c r="AD423">
        <v>26196.73</v>
      </c>
      <c r="AE423">
        <v>27749.86</v>
      </c>
      <c r="AF423">
        <v>28680.02</v>
      </c>
      <c r="AG423">
        <v>29206.39</v>
      </c>
      <c r="AH423">
        <v>29827.47</v>
      </c>
      <c r="AI423">
        <v>29942.62</v>
      </c>
      <c r="AJ423">
        <v>29001.68</v>
      </c>
      <c r="AK423">
        <v>27088.27</v>
      </c>
      <c r="AL423">
        <v>21798.52</v>
      </c>
      <c r="AM423">
        <v>19128.47</v>
      </c>
      <c r="AN423">
        <v>16340.52</v>
      </c>
      <c r="AO423">
        <v>14095</v>
      </c>
      <c r="AP423">
        <v>12310.21</v>
      </c>
      <c r="AQ423">
        <v>11492.26</v>
      </c>
      <c r="AR423">
        <v>70.077920000000006</v>
      </c>
      <c r="AS423">
        <v>66.194810000000004</v>
      </c>
      <c r="AT423">
        <v>64.746750000000006</v>
      </c>
      <c r="AU423">
        <v>63.740259999999999</v>
      </c>
      <c r="AV423">
        <v>62.655850000000001</v>
      </c>
      <c r="AW423">
        <v>62.259740000000001</v>
      </c>
      <c r="AX423">
        <v>62.032470000000004</v>
      </c>
      <c r="AY423">
        <v>61.935070000000003</v>
      </c>
      <c r="AZ423">
        <v>64.772729999999996</v>
      </c>
      <c r="BA423">
        <v>71.753249999999994</v>
      </c>
      <c r="BB423">
        <v>78.948049999999995</v>
      </c>
      <c r="BC423">
        <v>83.850650000000002</v>
      </c>
      <c r="BD423">
        <v>87.344149999999999</v>
      </c>
      <c r="BE423">
        <v>89.474029999999999</v>
      </c>
      <c r="BF423">
        <v>91.629869999999997</v>
      </c>
      <c r="BG423">
        <v>93.292209999999997</v>
      </c>
      <c r="BH423">
        <v>93.33766</v>
      </c>
      <c r="BI423">
        <v>91.279219999999995</v>
      </c>
      <c r="BJ423">
        <v>86.83117</v>
      </c>
      <c r="BK423">
        <v>83.740260000000006</v>
      </c>
      <c r="BL423">
        <v>80.207790000000003</v>
      </c>
      <c r="BM423">
        <v>76.876630000000006</v>
      </c>
      <c r="BN423">
        <v>75.805189999999996</v>
      </c>
      <c r="BO423">
        <v>74.402600000000007</v>
      </c>
      <c r="BP423">
        <v>-56.028280000000002</v>
      </c>
      <c r="BQ423">
        <v>-31.026810000000001</v>
      </c>
      <c r="BR423">
        <v>-25.907530000000001</v>
      </c>
      <c r="BS423">
        <v>-12.39964</v>
      </c>
      <c r="BT423">
        <v>2.1684709999999998</v>
      </c>
      <c r="BU423">
        <v>185.1645</v>
      </c>
      <c r="BV423">
        <v>164.2174</v>
      </c>
      <c r="BW423">
        <v>69.739360000000005</v>
      </c>
      <c r="BX423">
        <v>-226.96090000000001</v>
      </c>
      <c r="BY423">
        <v>-171.32220000000001</v>
      </c>
      <c r="BZ423">
        <v>108.3909</v>
      </c>
      <c r="CA423">
        <v>43.657609999999998</v>
      </c>
      <c r="CB423">
        <v>93.800700000000006</v>
      </c>
      <c r="CC423">
        <v>68.674120000000002</v>
      </c>
      <c r="CD423">
        <v>-31.585239999999999</v>
      </c>
      <c r="CE423">
        <v>-349.73200000000003</v>
      </c>
      <c r="CF423">
        <v>-310.81659999999999</v>
      </c>
      <c r="CG423">
        <v>-169.3897</v>
      </c>
      <c r="CH423">
        <v>2341.5819999999999</v>
      </c>
      <c r="CI423">
        <v>934.18409999999994</v>
      </c>
      <c r="CJ423">
        <v>679.524</v>
      </c>
      <c r="CK423">
        <v>396.61439999999999</v>
      </c>
      <c r="CL423">
        <v>14.13691</v>
      </c>
      <c r="CM423">
        <v>-95.517830000000004</v>
      </c>
      <c r="CN423">
        <v>3663.0450000000001</v>
      </c>
      <c r="CO423">
        <v>2770.5990000000002</v>
      </c>
      <c r="CP423">
        <v>2858.663</v>
      </c>
      <c r="CQ423">
        <v>2418.5729999999999</v>
      </c>
      <c r="CR423">
        <v>2646.5070000000001</v>
      </c>
      <c r="CS423">
        <v>3717.3110000000001</v>
      </c>
      <c r="CT423">
        <v>4063.9389999999999</v>
      </c>
      <c r="CU423">
        <v>2675.0520000000001</v>
      </c>
      <c r="CV423">
        <v>5130.1450000000004</v>
      </c>
      <c r="CW423">
        <v>7369.0519999999997</v>
      </c>
      <c r="CX423">
        <v>12853.63</v>
      </c>
      <c r="CY423">
        <v>5545.86</v>
      </c>
      <c r="CZ423">
        <v>4083.4540000000002</v>
      </c>
      <c r="DA423">
        <v>6397.1750000000002</v>
      </c>
      <c r="DB423">
        <v>11439.83</v>
      </c>
      <c r="DC423">
        <v>15289.28</v>
      </c>
      <c r="DD423">
        <v>18263.75</v>
      </c>
      <c r="DE423">
        <v>18078.900000000001</v>
      </c>
      <c r="DF423">
        <v>20350.73</v>
      </c>
      <c r="DG423">
        <v>17374.57</v>
      </c>
      <c r="DH423">
        <v>8900.4429999999993</v>
      </c>
      <c r="DI423">
        <v>6642.9470000000001</v>
      </c>
      <c r="DJ423">
        <v>5215.8959999999997</v>
      </c>
      <c r="DK423">
        <v>6063.4669999999996</v>
      </c>
      <c r="DL423">
        <v>19</v>
      </c>
      <c r="DM423">
        <v>19</v>
      </c>
    </row>
    <row r="424" spans="1:117" hidden="1" x14ac:dyDescent="0.25">
      <c r="A424" t="s">
        <v>62</v>
      </c>
      <c r="B424" t="s">
        <v>32</v>
      </c>
      <c r="C424" t="s">
        <v>32</v>
      </c>
      <c r="D424" t="s">
        <v>61</v>
      </c>
      <c r="E424" t="s">
        <v>61</v>
      </c>
      <c r="F424" t="s">
        <v>61</v>
      </c>
      <c r="G424" t="s">
        <v>61</v>
      </c>
      <c r="H424" t="s">
        <v>61</v>
      </c>
      <c r="I424" t="s">
        <v>208</v>
      </c>
      <c r="J424" s="22">
        <v>43732</v>
      </c>
      <c r="K424" s="28">
        <v>19</v>
      </c>
      <c r="L424">
        <v>19</v>
      </c>
      <c r="M424">
        <v>29</v>
      </c>
      <c r="N424">
        <v>29</v>
      </c>
      <c r="O424">
        <v>0</v>
      </c>
      <c r="P424">
        <v>0</v>
      </c>
      <c r="Q424">
        <v>0</v>
      </c>
      <c r="R424">
        <v>0</v>
      </c>
      <c r="S424" s="28">
        <v>0</v>
      </c>
      <c r="T424">
        <v>1819.1030000000001</v>
      </c>
      <c r="U424">
        <v>1779.317</v>
      </c>
      <c r="V424">
        <v>1740.6279999999999</v>
      </c>
      <c r="W424">
        <v>1817.009</v>
      </c>
      <c r="X424">
        <v>1866.5519999999999</v>
      </c>
      <c r="Y424">
        <v>2108.9769999999999</v>
      </c>
      <c r="Z424">
        <v>2363.0529999999999</v>
      </c>
      <c r="AA424">
        <v>2267.386</v>
      </c>
      <c r="AB424">
        <v>2505.5720000000001</v>
      </c>
      <c r="AC424">
        <v>2659.9659999999999</v>
      </c>
      <c r="AD424">
        <v>2941.6419999999998</v>
      </c>
      <c r="AE424">
        <v>3169.1579999999999</v>
      </c>
      <c r="AF424">
        <v>3314.973</v>
      </c>
      <c r="AG424">
        <v>3437.4949999999999</v>
      </c>
      <c r="AH424">
        <v>3561.1019999999999</v>
      </c>
      <c r="AI424">
        <v>3693.7370000000001</v>
      </c>
      <c r="AJ424">
        <v>3850.4830000000002</v>
      </c>
      <c r="AK424">
        <v>3918.5990000000002</v>
      </c>
      <c r="AL424">
        <v>3302.74</v>
      </c>
      <c r="AM424">
        <v>3821.4270000000001</v>
      </c>
      <c r="AN424">
        <v>3587.221</v>
      </c>
      <c r="AO424">
        <v>3055.4830000000002</v>
      </c>
      <c r="AP424">
        <v>2487.3890000000001</v>
      </c>
      <c r="AQ424">
        <v>2024.192</v>
      </c>
      <c r="AR424">
        <v>70.896550000000005</v>
      </c>
      <c r="AS424">
        <v>68.68965</v>
      </c>
      <c r="AT424">
        <v>66.896550000000005</v>
      </c>
      <c r="AU424">
        <v>65.224140000000006</v>
      </c>
      <c r="AV424">
        <v>64.18965</v>
      </c>
      <c r="AW424">
        <v>63.43103</v>
      </c>
      <c r="AX424">
        <v>62.56897</v>
      </c>
      <c r="AY424">
        <v>62.379309999999997</v>
      </c>
      <c r="AZ424">
        <v>65.948269999999994</v>
      </c>
      <c r="BA424">
        <v>71.948269999999994</v>
      </c>
      <c r="BB424">
        <v>78.206890000000001</v>
      </c>
      <c r="BC424">
        <v>82.879310000000004</v>
      </c>
      <c r="BD424">
        <v>86.327579999999998</v>
      </c>
      <c r="BE424">
        <v>89.224140000000006</v>
      </c>
      <c r="BF424">
        <v>90.568960000000004</v>
      </c>
      <c r="BG424">
        <v>91.603449999999995</v>
      </c>
      <c r="BH424">
        <v>91.396550000000005</v>
      </c>
      <c r="BI424">
        <v>91.327579999999998</v>
      </c>
      <c r="BJ424">
        <v>89.879310000000004</v>
      </c>
      <c r="BK424">
        <v>86.982759999999999</v>
      </c>
      <c r="BL424">
        <v>83.051730000000006</v>
      </c>
      <c r="BM424">
        <v>80.051730000000006</v>
      </c>
      <c r="BN424">
        <v>76.896550000000005</v>
      </c>
      <c r="BO424">
        <v>73.896550000000005</v>
      </c>
      <c r="BP424">
        <v>15.14209</v>
      </c>
      <c r="BQ424">
        <v>13.73892</v>
      </c>
      <c r="BR424">
        <v>37.762729999999998</v>
      </c>
      <c r="BS424">
        <v>4.7906959999999996</v>
      </c>
      <c r="BT424">
        <v>43.447589999999998</v>
      </c>
      <c r="BU424">
        <v>-13.50136</v>
      </c>
      <c r="BV424">
        <v>-86.338520000000003</v>
      </c>
      <c r="BW424">
        <v>18.018940000000001</v>
      </c>
      <c r="BX424">
        <v>43.240929999999999</v>
      </c>
      <c r="BY424">
        <v>-8.1417160000000006</v>
      </c>
      <c r="BZ424">
        <v>-45.907940000000004</v>
      </c>
      <c r="CA424">
        <v>-31.453939999999999</v>
      </c>
      <c r="CB424">
        <v>-15.75808</v>
      </c>
      <c r="CC424">
        <v>-8.2585809999999995</v>
      </c>
      <c r="CD424">
        <v>-55.149360000000001</v>
      </c>
      <c r="CE424">
        <v>-84.550899999999999</v>
      </c>
      <c r="CF424">
        <v>-52.33925</v>
      </c>
      <c r="CG424">
        <v>-36.959110000000003</v>
      </c>
      <c r="CH424">
        <v>496.26459999999997</v>
      </c>
      <c r="CI424">
        <v>-96.71951</v>
      </c>
      <c r="CJ424">
        <v>-60.574420000000003</v>
      </c>
      <c r="CK424">
        <v>-15.195779999999999</v>
      </c>
      <c r="CL424">
        <v>36.208770000000001</v>
      </c>
      <c r="CM424">
        <v>68.902749999999997</v>
      </c>
      <c r="CN424">
        <v>158.77879999999999</v>
      </c>
      <c r="CO424">
        <v>120.056</v>
      </c>
      <c r="CP424">
        <v>114.32640000000001</v>
      </c>
      <c r="CQ424">
        <v>105.1161</v>
      </c>
      <c r="CR424">
        <v>123.58839999999999</v>
      </c>
      <c r="CS424">
        <v>248.15129999999999</v>
      </c>
      <c r="CT424">
        <v>709.69949999999994</v>
      </c>
      <c r="CU424">
        <v>153.19720000000001</v>
      </c>
      <c r="CV424">
        <v>868.69489999999996</v>
      </c>
      <c r="CW424">
        <v>471.82979999999998</v>
      </c>
      <c r="CX424">
        <v>687.07820000000004</v>
      </c>
      <c r="CY424">
        <v>841.28219999999999</v>
      </c>
      <c r="CZ424">
        <v>745.49639999999999</v>
      </c>
      <c r="DA424">
        <v>503.69749999999999</v>
      </c>
      <c r="DB424">
        <v>485.87029999999999</v>
      </c>
      <c r="DC424">
        <v>480.7346</v>
      </c>
      <c r="DD424">
        <v>719.60509999999999</v>
      </c>
      <c r="DE424">
        <v>753.55240000000003</v>
      </c>
      <c r="DF424">
        <v>496.87959999999998</v>
      </c>
      <c r="DG424">
        <v>407.11770000000001</v>
      </c>
      <c r="DH424">
        <v>423.27499999999998</v>
      </c>
      <c r="DI424">
        <v>403.49189999999999</v>
      </c>
      <c r="DJ424">
        <v>225.15</v>
      </c>
      <c r="DK424">
        <v>249.06729999999999</v>
      </c>
      <c r="DL424">
        <v>19</v>
      </c>
      <c r="DM424">
        <v>19</v>
      </c>
    </row>
    <row r="425" spans="1:117" hidden="1" x14ac:dyDescent="0.25">
      <c r="A425" t="s">
        <v>62</v>
      </c>
      <c r="B425" t="s">
        <v>110</v>
      </c>
      <c r="C425" t="s">
        <v>61</v>
      </c>
      <c r="D425" t="s">
        <v>110</v>
      </c>
      <c r="E425" t="s">
        <v>61</v>
      </c>
      <c r="F425" t="s">
        <v>61</v>
      </c>
      <c r="G425" t="s">
        <v>61</v>
      </c>
      <c r="H425" t="s">
        <v>61</v>
      </c>
      <c r="I425" t="s">
        <v>208</v>
      </c>
      <c r="J425" s="22">
        <v>43732</v>
      </c>
      <c r="K425" s="28">
        <v>19</v>
      </c>
      <c r="L425">
        <v>19</v>
      </c>
      <c r="M425">
        <v>13</v>
      </c>
      <c r="N425">
        <v>13</v>
      </c>
      <c r="O425">
        <v>0</v>
      </c>
      <c r="P425">
        <v>0</v>
      </c>
      <c r="Q425">
        <v>1</v>
      </c>
      <c r="R425">
        <v>1</v>
      </c>
      <c r="S425" s="28">
        <v>1</v>
      </c>
      <c r="AR425">
        <v>71.269229999999993</v>
      </c>
      <c r="AS425">
        <v>67.384609999999995</v>
      </c>
      <c r="AT425">
        <v>65.846149999999994</v>
      </c>
      <c r="AU425">
        <v>64.192310000000006</v>
      </c>
      <c r="AV425">
        <v>63.346150000000002</v>
      </c>
      <c r="AW425">
        <v>62.576920000000001</v>
      </c>
      <c r="AX425">
        <v>62.23077</v>
      </c>
      <c r="AY425">
        <v>61.807690000000001</v>
      </c>
      <c r="AZ425">
        <v>64.961539999999999</v>
      </c>
      <c r="BA425">
        <v>71.692310000000006</v>
      </c>
      <c r="BB425">
        <v>78.692310000000006</v>
      </c>
      <c r="BC425">
        <v>83.538460000000001</v>
      </c>
      <c r="BD425">
        <v>86.846149999999994</v>
      </c>
      <c r="BE425">
        <v>89.846149999999994</v>
      </c>
      <c r="BF425">
        <v>92.153850000000006</v>
      </c>
      <c r="BG425">
        <v>93.615390000000005</v>
      </c>
      <c r="BH425">
        <v>94</v>
      </c>
      <c r="BI425">
        <v>93.653850000000006</v>
      </c>
      <c r="BJ425">
        <v>90.615390000000005</v>
      </c>
      <c r="BK425">
        <v>87.346149999999994</v>
      </c>
      <c r="BL425">
        <v>83.615390000000005</v>
      </c>
      <c r="BM425">
        <v>80.307689999999994</v>
      </c>
      <c r="BN425">
        <v>77.769229999999993</v>
      </c>
      <c r="BO425">
        <v>75.576920000000001</v>
      </c>
      <c r="DL425">
        <v>19</v>
      </c>
      <c r="DM425">
        <v>19</v>
      </c>
    </row>
    <row r="426" spans="1:117" hidden="1" x14ac:dyDescent="0.25">
      <c r="A426" t="s">
        <v>62</v>
      </c>
      <c r="B426" t="s">
        <v>34</v>
      </c>
      <c r="C426" t="s">
        <v>34</v>
      </c>
      <c r="D426" t="s">
        <v>61</v>
      </c>
      <c r="E426" t="s">
        <v>61</v>
      </c>
      <c r="F426" t="s">
        <v>61</v>
      </c>
      <c r="G426" t="s">
        <v>61</v>
      </c>
      <c r="H426" t="s">
        <v>61</v>
      </c>
      <c r="I426" t="s">
        <v>208</v>
      </c>
      <c r="J426" s="22">
        <v>43732</v>
      </c>
      <c r="K426" s="28">
        <v>19</v>
      </c>
      <c r="L426">
        <v>19</v>
      </c>
      <c r="M426">
        <v>4</v>
      </c>
      <c r="N426">
        <v>4</v>
      </c>
      <c r="O426">
        <v>0</v>
      </c>
      <c r="P426">
        <v>0</v>
      </c>
      <c r="Q426">
        <v>1</v>
      </c>
      <c r="R426">
        <v>1</v>
      </c>
      <c r="S426" s="28">
        <v>1</v>
      </c>
      <c r="AR426">
        <v>60.5</v>
      </c>
      <c r="AS426">
        <v>57</v>
      </c>
      <c r="AT426">
        <v>56.5</v>
      </c>
      <c r="AU426">
        <v>56</v>
      </c>
      <c r="AV426">
        <v>56</v>
      </c>
      <c r="AW426">
        <v>55</v>
      </c>
      <c r="AX426">
        <v>55.5</v>
      </c>
      <c r="AY426">
        <v>57.5</v>
      </c>
      <c r="AZ426">
        <v>65</v>
      </c>
      <c r="BA426">
        <v>79.5</v>
      </c>
      <c r="BB426">
        <v>87</v>
      </c>
      <c r="BC426">
        <v>91.5</v>
      </c>
      <c r="BD426">
        <v>95.5</v>
      </c>
      <c r="BE426">
        <v>94.5</v>
      </c>
      <c r="BF426">
        <v>90</v>
      </c>
      <c r="BG426">
        <v>85.5</v>
      </c>
      <c r="BH426">
        <v>80.5</v>
      </c>
      <c r="BI426">
        <v>77</v>
      </c>
      <c r="BJ426">
        <v>76</v>
      </c>
      <c r="BK426">
        <v>73</v>
      </c>
      <c r="BL426">
        <v>71</v>
      </c>
      <c r="BM426">
        <v>69</v>
      </c>
      <c r="BN426">
        <v>65.5</v>
      </c>
      <c r="BO426">
        <v>64.5</v>
      </c>
      <c r="DL426">
        <v>19</v>
      </c>
      <c r="DM426">
        <v>19</v>
      </c>
    </row>
    <row r="427" spans="1:117" hidden="1" x14ac:dyDescent="0.25">
      <c r="A427" t="s">
        <v>62</v>
      </c>
      <c r="B427" t="s">
        <v>203</v>
      </c>
      <c r="C427" t="s">
        <v>61</v>
      </c>
      <c r="D427" t="s">
        <v>61</v>
      </c>
      <c r="E427" t="s">
        <v>61</v>
      </c>
      <c r="F427" t="s">
        <v>98</v>
      </c>
      <c r="G427" t="s">
        <v>61</v>
      </c>
      <c r="H427" t="s">
        <v>61</v>
      </c>
      <c r="I427" t="s">
        <v>208</v>
      </c>
      <c r="J427" s="22">
        <v>43732</v>
      </c>
      <c r="K427" s="28">
        <v>19</v>
      </c>
      <c r="L427">
        <v>19</v>
      </c>
      <c r="M427">
        <v>118</v>
      </c>
      <c r="N427">
        <v>117</v>
      </c>
      <c r="O427">
        <v>0</v>
      </c>
      <c r="P427">
        <v>0</v>
      </c>
      <c r="Q427">
        <v>0</v>
      </c>
      <c r="R427">
        <v>0</v>
      </c>
      <c r="S427" s="28">
        <v>0</v>
      </c>
      <c r="T427">
        <v>13314.62</v>
      </c>
      <c r="U427">
        <v>12788.39</v>
      </c>
      <c r="V427">
        <v>12609.58</v>
      </c>
      <c r="W427">
        <v>12909.82</v>
      </c>
      <c r="X427">
        <v>12988.68</v>
      </c>
      <c r="Y427">
        <v>13297.24</v>
      </c>
      <c r="Z427">
        <v>15470.28</v>
      </c>
      <c r="AA427">
        <v>14565.73</v>
      </c>
      <c r="AB427">
        <v>16048.77</v>
      </c>
      <c r="AC427">
        <v>16365.49</v>
      </c>
      <c r="AD427">
        <v>16817.27</v>
      </c>
      <c r="AE427">
        <v>17973.5</v>
      </c>
      <c r="AF427">
        <v>19087.009999999998</v>
      </c>
      <c r="AG427">
        <v>20246.830000000002</v>
      </c>
      <c r="AH427">
        <v>21464.67</v>
      </c>
      <c r="AI427">
        <v>22941.82</v>
      </c>
      <c r="AJ427">
        <v>24659.05</v>
      </c>
      <c r="AK427">
        <v>25214.67</v>
      </c>
      <c r="AL427">
        <v>20120.169999999998</v>
      </c>
      <c r="AM427">
        <v>25737.71</v>
      </c>
      <c r="AN427">
        <v>24943.48</v>
      </c>
      <c r="AO427">
        <v>23191.85</v>
      </c>
      <c r="AP427">
        <v>19640.79</v>
      </c>
      <c r="AQ427">
        <v>15655.95</v>
      </c>
      <c r="AR427">
        <v>71.222219999999993</v>
      </c>
      <c r="AS427">
        <v>67.876069999999999</v>
      </c>
      <c r="AT427">
        <v>66.504270000000005</v>
      </c>
      <c r="AU427">
        <v>65.149569999999997</v>
      </c>
      <c r="AV427">
        <v>64.45299</v>
      </c>
      <c r="AW427">
        <v>63.790599999999998</v>
      </c>
      <c r="AX427">
        <v>63.363250000000001</v>
      </c>
      <c r="AY427">
        <v>63.017090000000003</v>
      </c>
      <c r="AZ427">
        <v>65.923079999999999</v>
      </c>
      <c r="BA427">
        <v>72.132480000000001</v>
      </c>
      <c r="BB427">
        <v>78.393169999999998</v>
      </c>
      <c r="BC427">
        <v>82.931629999999998</v>
      </c>
      <c r="BD427">
        <v>86.329059999999998</v>
      </c>
      <c r="BE427">
        <v>88.858969999999999</v>
      </c>
      <c r="BF427">
        <v>90.726489999999998</v>
      </c>
      <c r="BG427">
        <v>92.153850000000006</v>
      </c>
      <c r="BH427">
        <v>92.205129999999997</v>
      </c>
      <c r="BI427">
        <v>91.517099999999999</v>
      </c>
      <c r="BJ427">
        <v>88.777780000000007</v>
      </c>
      <c r="BK427">
        <v>85.380340000000004</v>
      </c>
      <c r="BL427">
        <v>81.756410000000002</v>
      </c>
      <c r="BM427">
        <v>78.816239999999993</v>
      </c>
      <c r="BN427">
        <v>76.957269999999994</v>
      </c>
      <c r="BO427">
        <v>74.978629999999995</v>
      </c>
      <c r="BP427">
        <v>-200.7355</v>
      </c>
      <c r="BQ427">
        <v>-210.76310000000001</v>
      </c>
      <c r="BR427">
        <v>-167.5069</v>
      </c>
      <c r="BS427">
        <v>-223.55510000000001</v>
      </c>
      <c r="BT427">
        <v>-135.05179999999999</v>
      </c>
      <c r="BU427">
        <v>-148.74770000000001</v>
      </c>
      <c r="BV427">
        <v>-469.82920000000001</v>
      </c>
      <c r="BW427">
        <v>84.745959999999997</v>
      </c>
      <c r="BX427">
        <v>193.78380000000001</v>
      </c>
      <c r="BY427">
        <v>61.313609999999997</v>
      </c>
      <c r="BZ427">
        <v>198.78120000000001</v>
      </c>
      <c r="CA427">
        <v>118.2856</v>
      </c>
      <c r="CB427">
        <v>-0.4319057</v>
      </c>
      <c r="CC427">
        <v>-35.002940000000002</v>
      </c>
      <c r="CD427">
        <v>-115.4589</v>
      </c>
      <c r="CE427">
        <v>-337.23320000000001</v>
      </c>
      <c r="CF427">
        <v>-290.36160000000001</v>
      </c>
      <c r="CG427">
        <v>261.45639999999997</v>
      </c>
      <c r="CH427">
        <v>5883.8789999999999</v>
      </c>
      <c r="CI427">
        <v>544.90989999999999</v>
      </c>
      <c r="CJ427">
        <v>59.398940000000003</v>
      </c>
      <c r="CK427">
        <v>111.3981</v>
      </c>
      <c r="CL427">
        <v>111.38809999999999</v>
      </c>
      <c r="CM427">
        <v>268.59429999999998</v>
      </c>
      <c r="CN427">
        <v>4252.6589999999997</v>
      </c>
      <c r="CO427">
        <v>3670.1860000000001</v>
      </c>
      <c r="CP427">
        <v>3523.6370000000002</v>
      </c>
      <c r="CQ427">
        <v>3378.355</v>
      </c>
      <c r="CR427">
        <v>2937.4380000000001</v>
      </c>
      <c r="CS427">
        <v>2052.779</v>
      </c>
      <c r="CT427">
        <v>2227.2159999999999</v>
      </c>
      <c r="CU427">
        <v>1841.701</v>
      </c>
      <c r="CV427">
        <v>2438.5</v>
      </c>
      <c r="CW427">
        <v>4613.4589999999998</v>
      </c>
      <c r="CX427">
        <v>8561.7870000000003</v>
      </c>
      <c r="CY427">
        <v>9481.9750000000004</v>
      </c>
      <c r="CZ427">
        <v>8842.0059999999994</v>
      </c>
      <c r="DA427">
        <v>8598.6139999999996</v>
      </c>
      <c r="DB427">
        <v>9576.4650000000001</v>
      </c>
      <c r="DC427">
        <v>11369.33</v>
      </c>
      <c r="DD427">
        <v>10710.75</v>
      </c>
      <c r="DE427">
        <v>8448.5750000000007</v>
      </c>
      <c r="DF427">
        <v>10469.75</v>
      </c>
      <c r="DG427">
        <v>5390.9279999999999</v>
      </c>
      <c r="DH427">
        <v>6626.5820000000003</v>
      </c>
      <c r="DI427">
        <v>6195.7669999999998</v>
      </c>
      <c r="DJ427">
        <v>6155.3609999999999</v>
      </c>
      <c r="DK427">
        <v>8047.8429999999998</v>
      </c>
      <c r="DL427">
        <v>19</v>
      </c>
      <c r="DM427">
        <v>19</v>
      </c>
    </row>
    <row r="428" spans="1:117" hidden="1" x14ac:dyDescent="0.25">
      <c r="A428" t="s">
        <v>62</v>
      </c>
      <c r="B428" t="s">
        <v>187</v>
      </c>
      <c r="C428" t="s">
        <v>61</v>
      </c>
      <c r="D428" t="s">
        <v>187</v>
      </c>
      <c r="E428" t="s">
        <v>61</v>
      </c>
      <c r="F428" t="s">
        <v>61</v>
      </c>
      <c r="G428" t="s">
        <v>61</v>
      </c>
      <c r="H428" t="s">
        <v>61</v>
      </c>
      <c r="I428" t="s">
        <v>208</v>
      </c>
      <c r="J428" s="22">
        <v>43732</v>
      </c>
      <c r="K428" s="28">
        <v>19</v>
      </c>
      <c r="L428">
        <v>19</v>
      </c>
      <c r="M428">
        <v>1</v>
      </c>
      <c r="N428">
        <v>1</v>
      </c>
      <c r="O428">
        <v>0</v>
      </c>
      <c r="P428">
        <v>1</v>
      </c>
      <c r="Q428">
        <v>1</v>
      </c>
      <c r="R428">
        <v>1</v>
      </c>
      <c r="S428" s="28">
        <v>1</v>
      </c>
      <c r="AR428">
        <v>70.5</v>
      </c>
      <c r="AS428">
        <v>66.5</v>
      </c>
      <c r="AT428">
        <v>65</v>
      </c>
      <c r="AU428">
        <v>64</v>
      </c>
      <c r="AV428">
        <v>62.5</v>
      </c>
      <c r="AW428">
        <v>62</v>
      </c>
      <c r="AX428">
        <v>61.5</v>
      </c>
      <c r="AY428">
        <v>61.5</v>
      </c>
      <c r="AZ428">
        <v>64.5</v>
      </c>
      <c r="BA428">
        <v>72</v>
      </c>
      <c r="BB428">
        <v>80.5</v>
      </c>
      <c r="BC428">
        <v>85.5</v>
      </c>
      <c r="BD428">
        <v>88</v>
      </c>
      <c r="BE428">
        <v>90.5</v>
      </c>
      <c r="BF428">
        <v>93</v>
      </c>
      <c r="BG428">
        <v>95</v>
      </c>
      <c r="BH428">
        <v>96</v>
      </c>
      <c r="BI428">
        <v>94</v>
      </c>
      <c r="BJ428">
        <v>88.5</v>
      </c>
      <c r="BK428">
        <v>85</v>
      </c>
      <c r="BL428">
        <v>81.5</v>
      </c>
      <c r="BM428">
        <v>78</v>
      </c>
      <c r="BN428">
        <v>76.5</v>
      </c>
      <c r="BO428">
        <v>75</v>
      </c>
      <c r="DL428">
        <v>19</v>
      </c>
      <c r="DM428">
        <v>19</v>
      </c>
    </row>
    <row r="429" spans="1:117" hidden="1" x14ac:dyDescent="0.25">
      <c r="A429" t="s">
        <v>62</v>
      </c>
      <c r="B429" t="s">
        <v>104</v>
      </c>
      <c r="C429" t="s">
        <v>104</v>
      </c>
      <c r="D429" t="s">
        <v>61</v>
      </c>
      <c r="E429" t="s">
        <v>61</v>
      </c>
      <c r="F429" t="s">
        <v>61</v>
      </c>
      <c r="G429" t="s">
        <v>61</v>
      </c>
      <c r="H429" t="s">
        <v>61</v>
      </c>
      <c r="I429" t="s">
        <v>208</v>
      </c>
      <c r="J429" s="22">
        <v>43732</v>
      </c>
      <c r="K429" s="28">
        <v>19</v>
      </c>
      <c r="L429">
        <v>19</v>
      </c>
      <c r="M429">
        <v>16</v>
      </c>
      <c r="N429">
        <v>16</v>
      </c>
      <c r="O429">
        <v>0</v>
      </c>
      <c r="P429">
        <v>1</v>
      </c>
      <c r="Q429">
        <v>0</v>
      </c>
      <c r="R429">
        <v>1</v>
      </c>
      <c r="S429" s="28">
        <v>1</v>
      </c>
      <c r="AR429">
        <v>66.875</v>
      </c>
      <c r="AS429">
        <v>64.5</v>
      </c>
      <c r="AT429">
        <v>62.875</v>
      </c>
      <c r="AU429">
        <v>61.5</v>
      </c>
      <c r="AV429">
        <v>60.75</v>
      </c>
      <c r="AW429">
        <v>60.375</v>
      </c>
      <c r="AX429">
        <v>58.75</v>
      </c>
      <c r="AY429">
        <v>58.25</v>
      </c>
      <c r="AZ429">
        <v>62.875</v>
      </c>
      <c r="BA429">
        <v>70.875</v>
      </c>
      <c r="BB429">
        <v>79.25</v>
      </c>
      <c r="BC429">
        <v>87.75</v>
      </c>
      <c r="BD429">
        <v>91.75</v>
      </c>
      <c r="BE429">
        <v>95.125</v>
      </c>
      <c r="BF429">
        <v>98</v>
      </c>
      <c r="BG429">
        <v>100.375</v>
      </c>
      <c r="BH429">
        <v>97.125</v>
      </c>
      <c r="BI429">
        <v>96</v>
      </c>
      <c r="BJ429">
        <v>93.875</v>
      </c>
      <c r="BK429">
        <v>86.5</v>
      </c>
      <c r="BL429">
        <v>80.5</v>
      </c>
      <c r="BM429">
        <v>77.375</v>
      </c>
      <c r="BN429">
        <v>73.375</v>
      </c>
      <c r="BO429">
        <v>71.125</v>
      </c>
      <c r="DL429">
        <v>19</v>
      </c>
      <c r="DM429">
        <v>19</v>
      </c>
    </row>
    <row r="430" spans="1:117" hidden="1" x14ac:dyDescent="0.25">
      <c r="A430" t="s">
        <v>62</v>
      </c>
      <c r="B430" t="s">
        <v>109</v>
      </c>
      <c r="C430" t="s">
        <v>61</v>
      </c>
      <c r="D430" t="s">
        <v>109</v>
      </c>
      <c r="E430" t="s">
        <v>61</v>
      </c>
      <c r="F430" t="s">
        <v>61</v>
      </c>
      <c r="G430" t="s">
        <v>61</v>
      </c>
      <c r="H430" t="s">
        <v>61</v>
      </c>
      <c r="I430" t="s">
        <v>208</v>
      </c>
      <c r="J430" s="22">
        <v>43732</v>
      </c>
      <c r="K430" s="28">
        <v>19</v>
      </c>
      <c r="L430">
        <v>19</v>
      </c>
      <c r="M430">
        <v>60</v>
      </c>
      <c r="N430">
        <v>60</v>
      </c>
      <c r="O430">
        <v>0</v>
      </c>
      <c r="P430">
        <v>0</v>
      </c>
      <c r="Q430">
        <v>0</v>
      </c>
      <c r="R430">
        <v>1</v>
      </c>
      <c r="S430" s="28">
        <v>1</v>
      </c>
      <c r="AR430">
        <v>70.5</v>
      </c>
      <c r="AS430">
        <v>66.5</v>
      </c>
      <c r="AT430">
        <v>65</v>
      </c>
      <c r="AU430">
        <v>64</v>
      </c>
      <c r="AV430">
        <v>62.5</v>
      </c>
      <c r="AW430">
        <v>62</v>
      </c>
      <c r="AX430">
        <v>61.5</v>
      </c>
      <c r="AY430">
        <v>61.5</v>
      </c>
      <c r="AZ430">
        <v>64.5</v>
      </c>
      <c r="BA430">
        <v>72</v>
      </c>
      <c r="BB430">
        <v>80.5</v>
      </c>
      <c r="BC430">
        <v>85.5</v>
      </c>
      <c r="BD430">
        <v>88</v>
      </c>
      <c r="BE430">
        <v>90.5</v>
      </c>
      <c r="BF430">
        <v>93</v>
      </c>
      <c r="BG430">
        <v>95</v>
      </c>
      <c r="BH430">
        <v>96</v>
      </c>
      <c r="BI430">
        <v>94</v>
      </c>
      <c r="BJ430">
        <v>88.5</v>
      </c>
      <c r="BK430">
        <v>85</v>
      </c>
      <c r="BL430">
        <v>81.5</v>
      </c>
      <c r="BM430">
        <v>78</v>
      </c>
      <c r="BN430">
        <v>76.5</v>
      </c>
      <c r="BO430">
        <v>75</v>
      </c>
      <c r="CP430" s="24"/>
      <c r="CQ430" s="24"/>
      <c r="CR430" s="24"/>
      <c r="CT430" s="24"/>
      <c r="DL430">
        <v>19</v>
      </c>
      <c r="DM430">
        <v>19</v>
      </c>
    </row>
    <row r="431" spans="1:117" hidden="1" x14ac:dyDescent="0.25">
      <c r="A431" t="s">
        <v>62</v>
      </c>
      <c r="B431" t="s">
        <v>210</v>
      </c>
      <c r="C431" t="s">
        <v>61</v>
      </c>
      <c r="D431" t="s">
        <v>210</v>
      </c>
      <c r="E431" t="s">
        <v>61</v>
      </c>
      <c r="F431" t="s">
        <v>61</v>
      </c>
      <c r="G431" t="s">
        <v>61</v>
      </c>
      <c r="H431" t="s">
        <v>61</v>
      </c>
      <c r="I431" t="s">
        <v>208</v>
      </c>
      <c r="J431" s="22">
        <v>43732</v>
      </c>
      <c r="K431" s="28">
        <v>19</v>
      </c>
      <c r="L431">
        <v>19</v>
      </c>
      <c r="M431">
        <v>1</v>
      </c>
      <c r="N431">
        <v>1</v>
      </c>
      <c r="O431">
        <v>0</v>
      </c>
      <c r="P431">
        <v>1</v>
      </c>
      <c r="Q431">
        <v>1</v>
      </c>
      <c r="R431">
        <v>1</v>
      </c>
      <c r="S431" s="28">
        <v>1</v>
      </c>
      <c r="AR431">
        <v>72</v>
      </c>
      <c r="AS431">
        <v>67.5</v>
      </c>
      <c r="AT431">
        <v>66</v>
      </c>
      <c r="AU431">
        <v>64</v>
      </c>
      <c r="AV431">
        <v>64</v>
      </c>
      <c r="AW431">
        <v>63.5</v>
      </c>
      <c r="AX431">
        <v>63.5</v>
      </c>
      <c r="AY431">
        <v>63</v>
      </c>
      <c r="AZ431">
        <v>65.5</v>
      </c>
      <c r="BA431">
        <v>73</v>
      </c>
      <c r="BB431">
        <v>78</v>
      </c>
      <c r="BC431">
        <v>81.5</v>
      </c>
      <c r="BD431">
        <v>86.5</v>
      </c>
      <c r="BE431">
        <v>89.5</v>
      </c>
      <c r="BF431">
        <v>92.5</v>
      </c>
      <c r="BG431">
        <v>94</v>
      </c>
      <c r="BH431">
        <v>93</v>
      </c>
      <c r="BI431">
        <v>90.5</v>
      </c>
      <c r="BJ431">
        <v>87</v>
      </c>
      <c r="BK431">
        <v>84.5</v>
      </c>
      <c r="BL431">
        <v>81.5</v>
      </c>
      <c r="BM431">
        <v>78.5</v>
      </c>
      <c r="BN431">
        <v>78</v>
      </c>
      <c r="BO431">
        <v>77.5</v>
      </c>
      <c r="DL431">
        <v>19</v>
      </c>
      <c r="DM431">
        <v>19</v>
      </c>
    </row>
    <row r="432" spans="1:117" hidden="1" x14ac:dyDescent="0.25">
      <c r="A432" t="s">
        <v>62</v>
      </c>
      <c r="B432" t="s">
        <v>108</v>
      </c>
      <c r="C432" t="s">
        <v>61</v>
      </c>
      <c r="D432" t="s">
        <v>108</v>
      </c>
      <c r="E432" t="s">
        <v>61</v>
      </c>
      <c r="F432" t="s">
        <v>61</v>
      </c>
      <c r="G432" t="s">
        <v>61</v>
      </c>
      <c r="H432" t="s">
        <v>61</v>
      </c>
      <c r="I432" t="s">
        <v>208</v>
      </c>
      <c r="J432" s="22">
        <v>43732</v>
      </c>
      <c r="K432" s="28">
        <v>19</v>
      </c>
      <c r="L432">
        <v>20</v>
      </c>
      <c r="M432">
        <v>22</v>
      </c>
      <c r="N432">
        <v>22</v>
      </c>
      <c r="O432">
        <v>0</v>
      </c>
      <c r="P432">
        <v>0</v>
      </c>
      <c r="Q432">
        <v>0</v>
      </c>
      <c r="R432">
        <v>1</v>
      </c>
      <c r="S432" s="28">
        <v>1</v>
      </c>
      <c r="AR432">
        <v>69.681820000000002</v>
      </c>
      <c r="AS432">
        <v>65.909090000000006</v>
      </c>
      <c r="AT432">
        <v>64.454539999999994</v>
      </c>
      <c r="AU432">
        <v>63.113639999999997</v>
      </c>
      <c r="AV432">
        <v>62.5</v>
      </c>
      <c r="AW432">
        <v>61.818179999999998</v>
      </c>
      <c r="AX432">
        <v>61.545459999999999</v>
      </c>
      <c r="AY432">
        <v>61.522730000000003</v>
      </c>
      <c r="AZ432">
        <v>65.045460000000006</v>
      </c>
      <c r="BA432">
        <v>72.181820000000002</v>
      </c>
      <c r="BB432">
        <v>78.590909999999994</v>
      </c>
      <c r="BC432">
        <v>83.522729999999996</v>
      </c>
      <c r="BD432">
        <v>87.659090000000006</v>
      </c>
      <c r="BE432">
        <v>89.863640000000004</v>
      </c>
      <c r="BF432">
        <v>90.977270000000004</v>
      </c>
      <c r="BG432">
        <v>91.431820000000002</v>
      </c>
      <c r="BH432">
        <v>90.727270000000004</v>
      </c>
      <c r="BI432">
        <v>89.5</v>
      </c>
      <c r="BJ432">
        <v>87.409090000000006</v>
      </c>
      <c r="BK432">
        <v>84.204539999999994</v>
      </c>
      <c r="BL432">
        <v>80.727270000000004</v>
      </c>
      <c r="BM432">
        <v>77.795460000000006</v>
      </c>
      <c r="BN432">
        <v>75.454539999999994</v>
      </c>
      <c r="BO432">
        <v>73.636359999999996</v>
      </c>
      <c r="DL432">
        <v>19</v>
      </c>
      <c r="DM432">
        <v>20</v>
      </c>
    </row>
    <row r="433" spans="1:118" hidden="1" x14ac:dyDescent="0.25">
      <c r="A433" t="s">
        <v>62</v>
      </c>
      <c r="B433" t="s">
        <v>38</v>
      </c>
      <c r="C433" t="s">
        <v>61</v>
      </c>
      <c r="D433" t="s">
        <v>61</v>
      </c>
      <c r="E433" t="s">
        <v>38</v>
      </c>
      <c r="F433" t="s">
        <v>61</v>
      </c>
      <c r="G433" t="s">
        <v>61</v>
      </c>
      <c r="H433" t="s">
        <v>61</v>
      </c>
      <c r="I433" t="s">
        <v>208</v>
      </c>
      <c r="J433" s="22">
        <v>43732</v>
      </c>
      <c r="K433" s="28">
        <v>19</v>
      </c>
      <c r="L433">
        <v>19</v>
      </c>
      <c r="M433">
        <v>2</v>
      </c>
      <c r="N433">
        <v>2</v>
      </c>
      <c r="O433">
        <v>0</v>
      </c>
      <c r="P433">
        <v>0</v>
      </c>
      <c r="Q433">
        <v>1</v>
      </c>
      <c r="R433">
        <v>1</v>
      </c>
      <c r="S433" s="28">
        <v>1</v>
      </c>
      <c r="AR433">
        <v>70.5</v>
      </c>
      <c r="AS433">
        <v>66.5</v>
      </c>
      <c r="AT433">
        <v>65</v>
      </c>
      <c r="AU433">
        <v>64</v>
      </c>
      <c r="AV433">
        <v>62.5</v>
      </c>
      <c r="AW433">
        <v>62</v>
      </c>
      <c r="AX433">
        <v>61.5</v>
      </c>
      <c r="AY433">
        <v>61.5</v>
      </c>
      <c r="AZ433">
        <v>64.5</v>
      </c>
      <c r="BA433">
        <v>72</v>
      </c>
      <c r="BB433">
        <v>80.5</v>
      </c>
      <c r="BC433">
        <v>85.5</v>
      </c>
      <c r="BD433">
        <v>88</v>
      </c>
      <c r="BE433">
        <v>90.5</v>
      </c>
      <c r="BF433">
        <v>93</v>
      </c>
      <c r="BG433">
        <v>95</v>
      </c>
      <c r="BH433">
        <v>96</v>
      </c>
      <c r="BI433">
        <v>94</v>
      </c>
      <c r="BJ433">
        <v>88.5</v>
      </c>
      <c r="BK433">
        <v>85</v>
      </c>
      <c r="BL433">
        <v>81.5</v>
      </c>
      <c r="BM433">
        <v>78</v>
      </c>
      <c r="BN433">
        <v>76.5</v>
      </c>
      <c r="BO433">
        <v>75</v>
      </c>
      <c r="CP433" s="24"/>
      <c r="CQ433" s="24"/>
      <c r="CR433" s="24"/>
      <c r="CT433" s="24"/>
      <c r="DL433">
        <v>19</v>
      </c>
      <c r="DM433">
        <v>19</v>
      </c>
    </row>
    <row r="434" spans="1:118" hidden="1" x14ac:dyDescent="0.25">
      <c r="A434" t="s">
        <v>62</v>
      </c>
      <c r="B434" t="s">
        <v>42</v>
      </c>
      <c r="C434" t="s">
        <v>61</v>
      </c>
      <c r="D434" t="s">
        <v>42</v>
      </c>
      <c r="E434" t="s">
        <v>61</v>
      </c>
      <c r="F434" t="s">
        <v>61</v>
      </c>
      <c r="G434" t="s">
        <v>61</v>
      </c>
      <c r="H434" t="s">
        <v>61</v>
      </c>
      <c r="I434" t="s">
        <v>208</v>
      </c>
      <c r="J434" s="22">
        <v>43732</v>
      </c>
      <c r="K434" s="28">
        <v>19</v>
      </c>
      <c r="L434">
        <v>19</v>
      </c>
      <c r="M434">
        <v>510</v>
      </c>
      <c r="N434">
        <v>508</v>
      </c>
      <c r="O434">
        <v>0</v>
      </c>
      <c r="P434">
        <v>0</v>
      </c>
      <c r="Q434">
        <v>0</v>
      </c>
      <c r="R434">
        <v>1</v>
      </c>
      <c r="S434" s="28">
        <v>1</v>
      </c>
      <c r="AR434">
        <v>71.201189999999997</v>
      </c>
      <c r="AS434">
        <v>67.933920000000001</v>
      </c>
      <c r="AT434">
        <v>66.588759999999994</v>
      </c>
      <c r="AU434">
        <v>65.154830000000004</v>
      </c>
      <c r="AV434">
        <v>64.419129999999996</v>
      </c>
      <c r="AW434">
        <v>63.696249999999999</v>
      </c>
      <c r="AX434">
        <v>63.326430000000002</v>
      </c>
      <c r="AY434">
        <v>62.939839999999997</v>
      </c>
      <c r="AZ434">
        <v>65.860950000000003</v>
      </c>
      <c r="BA434">
        <v>72.031559999999999</v>
      </c>
      <c r="BB434">
        <v>78.267259999999993</v>
      </c>
      <c r="BC434">
        <v>82.850099999999998</v>
      </c>
      <c r="BD434">
        <v>86.328400000000002</v>
      </c>
      <c r="BE434">
        <v>88.784030000000001</v>
      </c>
      <c r="BF434">
        <v>90.523669999999996</v>
      </c>
      <c r="BG434">
        <v>91.829390000000004</v>
      </c>
      <c r="BH434">
        <v>91.738659999999996</v>
      </c>
      <c r="BI434">
        <v>91.182450000000003</v>
      </c>
      <c r="BJ434">
        <v>88.744579999999999</v>
      </c>
      <c r="BK434">
        <v>85.522679999999994</v>
      </c>
      <c r="BL434">
        <v>81.798810000000003</v>
      </c>
      <c r="BM434">
        <v>78.942800000000005</v>
      </c>
      <c r="BN434">
        <v>76.994079999999997</v>
      </c>
      <c r="BO434">
        <v>74.865880000000004</v>
      </c>
      <c r="DL434">
        <v>19</v>
      </c>
      <c r="DM434">
        <v>19</v>
      </c>
    </row>
    <row r="435" spans="1:118" hidden="1" x14ac:dyDescent="0.25">
      <c r="A435" t="s">
        <v>62</v>
      </c>
      <c r="B435" t="s">
        <v>171</v>
      </c>
      <c r="C435" t="s">
        <v>61</v>
      </c>
      <c r="D435" t="s">
        <v>171</v>
      </c>
      <c r="E435" t="s">
        <v>61</v>
      </c>
      <c r="F435" t="s">
        <v>61</v>
      </c>
      <c r="G435" t="s">
        <v>61</v>
      </c>
      <c r="H435" t="s">
        <v>61</v>
      </c>
      <c r="I435" t="s">
        <v>208</v>
      </c>
      <c r="J435" s="22">
        <v>43732</v>
      </c>
      <c r="K435" s="28">
        <v>19</v>
      </c>
      <c r="L435">
        <v>19</v>
      </c>
      <c r="M435">
        <v>13</v>
      </c>
      <c r="N435">
        <v>12</v>
      </c>
      <c r="O435">
        <v>0</v>
      </c>
      <c r="P435">
        <v>0</v>
      </c>
      <c r="Q435">
        <v>1</v>
      </c>
      <c r="R435">
        <v>1</v>
      </c>
      <c r="S435" s="28">
        <v>1</v>
      </c>
      <c r="AR435">
        <v>75.333340000000007</v>
      </c>
      <c r="AS435">
        <v>73.083340000000007</v>
      </c>
      <c r="AT435">
        <v>71.041659999999993</v>
      </c>
      <c r="AU435">
        <v>69.208340000000007</v>
      </c>
      <c r="AV435">
        <v>68.125</v>
      </c>
      <c r="AW435">
        <v>67.125</v>
      </c>
      <c r="AX435">
        <v>66.208340000000007</v>
      </c>
      <c r="AY435">
        <v>65.708340000000007</v>
      </c>
      <c r="AZ435">
        <v>67.583340000000007</v>
      </c>
      <c r="BA435">
        <v>71.25</v>
      </c>
      <c r="BB435">
        <v>75.875</v>
      </c>
      <c r="BC435">
        <v>80.041659999999993</v>
      </c>
      <c r="BD435">
        <v>83.125</v>
      </c>
      <c r="BE435">
        <v>86.666659999999993</v>
      </c>
      <c r="BF435">
        <v>89.125</v>
      </c>
      <c r="BG435">
        <v>91.291659999999993</v>
      </c>
      <c r="BH435">
        <v>92.458340000000007</v>
      </c>
      <c r="BI435">
        <v>93.416659999999993</v>
      </c>
      <c r="BJ435">
        <v>92.583340000000007</v>
      </c>
      <c r="BK435">
        <v>90.166659999999993</v>
      </c>
      <c r="BL435">
        <v>86.041659999999993</v>
      </c>
      <c r="BM435">
        <v>83.583340000000007</v>
      </c>
      <c r="BN435">
        <v>81.291659999999993</v>
      </c>
      <c r="BO435">
        <v>78.25</v>
      </c>
      <c r="DL435">
        <v>19</v>
      </c>
      <c r="DM435">
        <v>19</v>
      </c>
    </row>
    <row r="436" spans="1:118" hidden="1" x14ac:dyDescent="0.25">
      <c r="A436" t="s">
        <v>62</v>
      </c>
      <c r="B436" t="s">
        <v>188</v>
      </c>
      <c r="C436" t="s">
        <v>61</v>
      </c>
      <c r="D436" t="s">
        <v>188</v>
      </c>
      <c r="E436" t="s">
        <v>61</v>
      </c>
      <c r="F436" t="s">
        <v>61</v>
      </c>
      <c r="G436" t="s">
        <v>61</v>
      </c>
      <c r="H436" t="s">
        <v>61</v>
      </c>
      <c r="I436" t="s">
        <v>208</v>
      </c>
      <c r="J436" s="22">
        <v>43732</v>
      </c>
      <c r="K436" s="28">
        <v>19</v>
      </c>
      <c r="L436">
        <v>19</v>
      </c>
      <c r="M436">
        <v>1</v>
      </c>
      <c r="N436">
        <v>1</v>
      </c>
      <c r="O436">
        <v>0</v>
      </c>
      <c r="P436">
        <v>1</v>
      </c>
      <c r="Q436">
        <v>1</v>
      </c>
      <c r="R436">
        <v>1</v>
      </c>
      <c r="S436" s="28">
        <v>1</v>
      </c>
      <c r="AR436">
        <v>71</v>
      </c>
      <c r="AS436">
        <v>66.5</v>
      </c>
      <c r="AT436">
        <v>65</v>
      </c>
      <c r="AU436">
        <v>64.5</v>
      </c>
      <c r="AV436">
        <v>64</v>
      </c>
      <c r="AW436">
        <v>63</v>
      </c>
      <c r="AX436">
        <v>62</v>
      </c>
      <c r="AY436">
        <v>63</v>
      </c>
      <c r="AZ436">
        <v>68.5</v>
      </c>
      <c r="BA436">
        <v>75.5</v>
      </c>
      <c r="BB436">
        <v>81.5</v>
      </c>
      <c r="BC436">
        <v>86.5</v>
      </c>
      <c r="BD436">
        <v>87.5</v>
      </c>
      <c r="BE436">
        <v>90</v>
      </c>
      <c r="BF436">
        <v>92.5</v>
      </c>
      <c r="BG436">
        <v>93.5</v>
      </c>
      <c r="BH436">
        <v>93.5</v>
      </c>
      <c r="BI436">
        <v>91</v>
      </c>
      <c r="BJ436">
        <v>89.5</v>
      </c>
      <c r="BK436">
        <v>87</v>
      </c>
      <c r="BL436">
        <v>83.5</v>
      </c>
      <c r="BM436">
        <v>78.5</v>
      </c>
      <c r="BN436">
        <v>77.5</v>
      </c>
      <c r="BO436">
        <v>75</v>
      </c>
      <c r="DL436">
        <v>19</v>
      </c>
      <c r="DM436">
        <v>19</v>
      </c>
    </row>
    <row r="437" spans="1:118" hidden="1" x14ac:dyDescent="0.25">
      <c r="A437" t="s">
        <v>62</v>
      </c>
      <c r="B437" t="s">
        <v>202</v>
      </c>
      <c r="C437" t="s">
        <v>61</v>
      </c>
      <c r="D437" t="s">
        <v>61</v>
      </c>
      <c r="E437" t="s">
        <v>61</v>
      </c>
      <c r="F437" t="s">
        <v>97</v>
      </c>
      <c r="G437" t="s">
        <v>61</v>
      </c>
      <c r="H437" t="s">
        <v>61</v>
      </c>
      <c r="I437" t="s">
        <v>208</v>
      </c>
      <c r="J437" s="22">
        <v>43732</v>
      </c>
      <c r="K437" s="28">
        <v>19</v>
      </c>
      <c r="L437">
        <v>19</v>
      </c>
      <c r="M437">
        <v>503</v>
      </c>
      <c r="N437">
        <v>501</v>
      </c>
      <c r="O437">
        <v>1</v>
      </c>
      <c r="P437">
        <v>0</v>
      </c>
      <c r="Q437">
        <v>0</v>
      </c>
      <c r="R437">
        <v>0</v>
      </c>
      <c r="S437" s="28">
        <v>0</v>
      </c>
      <c r="T437">
        <v>63121.45</v>
      </c>
      <c r="U437">
        <v>58285.3</v>
      </c>
      <c r="V437">
        <v>55887.519999999997</v>
      </c>
      <c r="W437">
        <v>54560.98</v>
      </c>
      <c r="X437">
        <v>57232.959999999999</v>
      </c>
      <c r="Y437">
        <v>61969.39</v>
      </c>
      <c r="Z437">
        <v>71431.61</v>
      </c>
      <c r="AA437">
        <v>74412.960000000006</v>
      </c>
      <c r="AB437">
        <v>81681.789999999994</v>
      </c>
      <c r="AC437">
        <v>94643.69</v>
      </c>
      <c r="AD437">
        <v>105444.9</v>
      </c>
      <c r="AE437">
        <v>112656.5</v>
      </c>
      <c r="AF437">
        <v>117722.2</v>
      </c>
      <c r="AG437">
        <v>119474.2</v>
      </c>
      <c r="AH437">
        <v>120947.2</v>
      </c>
      <c r="AI437">
        <v>121955.8</v>
      </c>
      <c r="AJ437">
        <v>122302.9</v>
      </c>
      <c r="AK437">
        <v>119908</v>
      </c>
      <c r="AL437">
        <v>106550.1</v>
      </c>
      <c r="AM437">
        <v>108282.8</v>
      </c>
      <c r="AN437">
        <v>99237.01</v>
      </c>
      <c r="AO437">
        <v>89574.8</v>
      </c>
      <c r="AP437">
        <v>80155.12</v>
      </c>
      <c r="AQ437">
        <v>75491.600000000006</v>
      </c>
      <c r="AR437">
        <v>71.146420000000006</v>
      </c>
      <c r="AS437">
        <v>67.789550000000006</v>
      </c>
      <c r="AT437">
        <v>66.404570000000007</v>
      </c>
      <c r="AU437">
        <v>64.994529999999997</v>
      </c>
      <c r="AV437">
        <v>64.152469999999994</v>
      </c>
      <c r="AW437">
        <v>63.43647</v>
      </c>
      <c r="AX437">
        <v>63.05545</v>
      </c>
      <c r="AY437">
        <v>62.721339999999998</v>
      </c>
      <c r="AZ437">
        <v>65.667150000000007</v>
      </c>
      <c r="BA437">
        <v>71.991900000000001</v>
      </c>
      <c r="BB437">
        <v>78.483909999999995</v>
      </c>
      <c r="BC437">
        <v>83.138819999999996</v>
      </c>
      <c r="BD437">
        <v>86.529660000000007</v>
      </c>
      <c r="BE437">
        <v>89.003730000000004</v>
      </c>
      <c r="BF437">
        <v>90.814909999999998</v>
      </c>
      <c r="BG437">
        <v>92.164150000000006</v>
      </c>
      <c r="BH437">
        <v>92.187340000000006</v>
      </c>
      <c r="BI437">
        <v>91.490520000000004</v>
      </c>
      <c r="BJ437">
        <v>88.787379999999999</v>
      </c>
      <c r="BK437">
        <v>85.594369999999998</v>
      </c>
      <c r="BL437">
        <v>81.877300000000005</v>
      </c>
      <c r="BM437">
        <v>78.952330000000003</v>
      </c>
      <c r="BN437">
        <v>77.001429999999999</v>
      </c>
      <c r="BO437">
        <v>74.907349999999994</v>
      </c>
      <c r="BP437">
        <v>-819.66669999999999</v>
      </c>
      <c r="BQ437">
        <v>-824.27689999999996</v>
      </c>
      <c r="BR437">
        <v>-535.29250000000002</v>
      </c>
      <c r="BS437">
        <v>-365.71749999999997</v>
      </c>
      <c r="BT437">
        <v>-145.89089999999999</v>
      </c>
      <c r="BU437">
        <v>-143.8759</v>
      </c>
      <c r="BV437">
        <v>-110.0218</v>
      </c>
      <c r="BW437">
        <v>352.5215</v>
      </c>
      <c r="BX437">
        <v>-211.74199999999999</v>
      </c>
      <c r="BY437">
        <v>-174.874</v>
      </c>
      <c r="BZ437">
        <v>618.96469999999999</v>
      </c>
      <c r="CA437">
        <v>572.16300000000001</v>
      </c>
      <c r="CB437">
        <v>597.14400000000001</v>
      </c>
      <c r="CC437">
        <v>700.72029999999995</v>
      </c>
      <c r="CD437">
        <v>718.42769999999996</v>
      </c>
      <c r="CE437">
        <v>7.8694730000000002</v>
      </c>
      <c r="CF437">
        <v>-727.08159999999998</v>
      </c>
      <c r="CG437">
        <v>-91.526780000000002</v>
      </c>
      <c r="CH437">
        <v>8641.0840000000007</v>
      </c>
      <c r="CI437">
        <v>1203.4870000000001</v>
      </c>
      <c r="CJ437">
        <v>699.15120000000002</v>
      </c>
      <c r="CK437">
        <v>732.43119999999999</v>
      </c>
      <c r="CL437">
        <v>332.73349999999999</v>
      </c>
      <c r="CM437">
        <v>-1.861191</v>
      </c>
      <c r="CN437">
        <v>1176371</v>
      </c>
      <c r="CO437">
        <v>1671730</v>
      </c>
      <c r="CP437">
        <v>1605334</v>
      </c>
      <c r="CQ437">
        <v>1033329</v>
      </c>
      <c r="CR437">
        <v>568571.9</v>
      </c>
      <c r="CS437">
        <v>190902.2</v>
      </c>
      <c r="CT437">
        <v>162343.4</v>
      </c>
      <c r="CU437">
        <v>248701.2</v>
      </c>
      <c r="CV437">
        <v>227585.9</v>
      </c>
      <c r="CW437">
        <v>610355.4</v>
      </c>
      <c r="CX437">
        <v>1083102</v>
      </c>
      <c r="CY437">
        <v>1372139</v>
      </c>
      <c r="CZ437">
        <v>1257272</v>
      </c>
      <c r="DA437">
        <v>1110324</v>
      </c>
      <c r="DB437">
        <v>1028762</v>
      </c>
      <c r="DC437">
        <v>953730.2</v>
      </c>
      <c r="DD437">
        <v>1075128</v>
      </c>
      <c r="DE437">
        <v>1111549</v>
      </c>
      <c r="DF437">
        <v>1079554</v>
      </c>
      <c r="DG437">
        <v>858899.4</v>
      </c>
      <c r="DH437">
        <v>833210.3</v>
      </c>
      <c r="DI437">
        <v>315752.59999999998</v>
      </c>
      <c r="DJ437">
        <v>120447.9</v>
      </c>
      <c r="DK437">
        <v>283962.2</v>
      </c>
      <c r="DL437">
        <v>19</v>
      </c>
      <c r="DM437">
        <v>20</v>
      </c>
    </row>
    <row r="438" spans="1:118" hidden="1" x14ac:dyDescent="0.25">
      <c r="A438" t="s">
        <v>62</v>
      </c>
      <c r="B438" t="s">
        <v>102</v>
      </c>
      <c r="C438" t="s">
        <v>61</v>
      </c>
      <c r="D438" t="s">
        <v>61</v>
      </c>
      <c r="E438" t="s">
        <v>61</v>
      </c>
      <c r="F438" t="s">
        <v>61</v>
      </c>
      <c r="G438" t="s">
        <v>61</v>
      </c>
      <c r="H438" t="s">
        <v>102</v>
      </c>
      <c r="I438" t="s">
        <v>208</v>
      </c>
      <c r="J438" s="22">
        <v>43732</v>
      </c>
      <c r="K438" s="28">
        <v>19</v>
      </c>
      <c r="L438">
        <v>19</v>
      </c>
      <c r="M438">
        <v>218</v>
      </c>
      <c r="N438">
        <v>217</v>
      </c>
      <c r="O438">
        <v>1</v>
      </c>
      <c r="P438">
        <v>0</v>
      </c>
      <c r="Q438">
        <v>0</v>
      </c>
      <c r="R438">
        <v>0</v>
      </c>
      <c r="S438" s="28">
        <v>0</v>
      </c>
      <c r="T438">
        <v>69105.27</v>
      </c>
      <c r="U438">
        <v>63736.37</v>
      </c>
      <c r="V438">
        <v>61165.73</v>
      </c>
      <c r="W438">
        <v>60149.01</v>
      </c>
      <c r="X438">
        <v>62865.78</v>
      </c>
      <c r="Y438">
        <v>67529.009999999995</v>
      </c>
      <c r="Z438">
        <v>77237.45</v>
      </c>
      <c r="AA438">
        <v>78343</v>
      </c>
      <c r="AB438">
        <v>84958.53</v>
      </c>
      <c r="AC438">
        <v>95543.98</v>
      </c>
      <c r="AD438">
        <v>104685</v>
      </c>
      <c r="AE438">
        <v>111265.3</v>
      </c>
      <c r="AF438">
        <v>116057.60000000001</v>
      </c>
      <c r="AG438">
        <v>117967</v>
      </c>
      <c r="AH438">
        <v>119954.8</v>
      </c>
      <c r="AI438">
        <v>122025.60000000001</v>
      </c>
      <c r="AJ438">
        <v>123989</v>
      </c>
      <c r="AK438">
        <v>122327.3</v>
      </c>
      <c r="AL438">
        <v>108893</v>
      </c>
      <c r="AM438">
        <v>113535.3</v>
      </c>
      <c r="AN438">
        <v>105432.4</v>
      </c>
      <c r="AO438">
        <v>98412.38</v>
      </c>
      <c r="AP438">
        <v>90975.57</v>
      </c>
      <c r="AQ438">
        <v>83732.22</v>
      </c>
      <c r="AR438">
        <v>70.993080000000006</v>
      </c>
      <c r="AS438">
        <v>67.527869999999993</v>
      </c>
      <c r="AT438">
        <v>66.132040000000003</v>
      </c>
      <c r="AU438">
        <v>64.831069999999997</v>
      </c>
      <c r="AV438">
        <v>64.016270000000006</v>
      </c>
      <c r="AW438">
        <v>63.414430000000003</v>
      </c>
      <c r="AX438">
        <v>63.030200000000001</v>
      </c>
      <c r="AY438">
        <v>62.736150000000002</v>
      </c>
      <c r="AZ438">
        <v>65.643439999999998</v>
      </c>
      <c r="BA438">
        <v>72.085499999999996</v>
      </c>
      <c r="BB438">
        <v>78.631739999999994</v>
      </c>
      <c r="BC438">
        <v>83.300700000000006</v>
      </c>
      <c r="BD438">
        <v>86.657309999999995</v>
      </c>
      <c r="BE438">
        <v>89.210560000000001</v>
      </c>
      <c r="BF438">
        <v>91.240610000000004</v>
      </c>
      <c r="BG438">
        <v>92.724410000000006</v>
      </c>
      <c r="BH438">
        <v>92.798439999999999</v>
      </c>
      <c r="BI438">
        <v>91.969859999999997</v>
      </c>
      <c r="BJ438">
        <v>88.763869999999997</v>
      </c>
      <c r="BK438">
        <v>85.317070000000001</v>
      </c>
      <c r="BL438">
        <v>81.634180000000001</v>
      </c>
      <c r="BM438">
        <v>78.571789999999993</v>
      </c>
      <c r="BN438">
        <v>76.782390000000007</v>
      </c>
      <c r="BO438">
        <v>74.918970000000002</v>
      </c>
      <c r="BP438">
        <v>-815.09730000000002</v>
      </c>
      <c r="BQ438">
        <v>-754.74549999999999</v>
      </c>
      <c r="BR438">
        <v>-421.13979999999998</v>
      </c>
      <c r="BS438">
        <v>-308.92989999999998</v>
      </c>
      <c r="BT438">
        <v>-41.052120000000002</v>
      </c>
      <c r="BU438">
        <v>-64.311340000000001</v>
      </c>
      <c r="BV438">
        <v>-88.548929999999999</v>
      </c>
      <c r="BW438">
        <v>336.822</v>
      </c>
      <c r="BX438">
        <v>-103.4487</v>
      </c>
      <c r="BY438">
        <v>-187.63509999999999</v>
      </c>
      <c r="BZ438">
        <v>480.3331</v>
      </c>
      <c r="CA438">
        <v>430.71940000000001</v>
      </c>
      <c r="CB438">
        <v>366.3005</v>
      </c>
      <c r="CC438">
        <v>463.04500000000002</v>
      </c>
      <c r="CD438">
        <v>371.95229999999998</v>
      </c>
      <c r="CE438">
        <v>-460.18770000000001</v>
      </c>
      <c r="CF438">
        <v>-934.37540000000001</v>
      </c>
      <c r="CG438">
        <v>130.12700000000001</v>
      </c>
      <c r="CH438">
        <v>10103.11</v>
      </c>
      <c r="CI438">
        <v>1487.8309999999999</v>
      </c>
      <c r="CJ438">
        <v>679.1028</v>
      </c>
      <c r="CK438">
        <v>571.99699999999996</v>
      </c>
      <c r="CL438">
        <v>100.1708</v>
      </c>
      <c r="CM438">
        <v>-51.194049999999997</v>
      </c>
      <c r="CN438">
        <v>1178201</v>
      </c>
      <c r="CO438">
        <v>1673688</v>
      </c>
      <c r="CP438">
        <v>1606800</v>
      </c>
      <c r="CQ438">
        <v>1034676</v>
      </c>
      <c r="CR438">
        <v>569438.4</v>
      </c>
      <c r="CS438">
        <v>190764.79999999999</v>
      </c>
      <c r="CT438">
        <v>162569.1</v>
      </c>
      <c r="CU438">
        <v>248882.5</v>
      </c>
      <c r="CV438">
        <v>227766.6</v>
      </c>
      <c r="CW438">
        <v>611979.30000000005</v>
      </c>
      <c r="CX438">
        <v>1086245</v>
      </c>
      <c r="CY438">
        <v>1376694</v>
      </c>
      <c r="CZ438">
        <v>1261508</v>
      </c>
      <c r="DA438">
        <v>1114254</v>
      </c>
      <c r="DB438">
        <v>1033588</v>
      </c>
      <c r="DC438">
        <v>959551.8</v>
      </c>
      <c r="DD438">
        <v>1077523</v>
      </c>
      <c r="DE438">
        <v>1112812</v>
      </c>
      <c r="DF438">
        <v>1074746</v>
      </c>
      <c r="DG438">
        <v>856749.8</v>
      </c>
      <c r="DH438">
        <v>832593.3</v>
      </c>
      <c r="DI438">
        <v>316638.3</v>
      </c>
      <c r="DJ438">
        <v>122215.7</v>
      </c>
      <c r="DK438">
        <v>287985.3</v>
      </c>
      <c r="DL438">
        <v>19</v>
      </c>
      <c r="DM438">
        <v>19</v>
      </c>
    </row>
    <row r="439" spans="1:118" hidden="1" x14ac:dyDescent="0.25">
      <c r="A439" t="s">
        <v>62</v>
      </c>
      <c r="B439" t="s">
        <v>209</v>
      </c>
      <c r="C439" t="s">
        <v>61</v>
      </c>
      <c r="D439" t="s">
        <v>61</v>
      </c>
      <c r="E439" t="s">
        <v>61</v>
      </c>
      <c r="F439" t="s">
        <v>61</v>
      </c>
      <c r="G439" t="s">
        <v>61</v>
      </c>
      <c r="H439" t="s">
        <v>209</v>
      </c>
      <c r="I439" t="s">
        <v>208</v>
      </c>
      <c r="J439" s="22">
        <v>43732</v>
      </c>
      <c r="K439" s="28">
        <v>19</v>
      </c>
      <c r="L439">
        <v>19</v>
      </c>
      <c r="M439">
        <v>6</v>
      </c>
      <c r="N439">
        <v>6</v>
      </c>
      <c r="O439">
        <v>1</v>
      </c>
      <c r="P439">
        <v>0</v>
      </c>
      <c r="Q439">
        <v>1</v>
      </c>
      <c r="R439">
        <v>0</v>
      </c>
      <c r="S439" s="28">
        <v>1</v>
      </c>
      <c r="AR439">
        <v>71.833330000000004</v>
      </c>
      <c r="AS439">
        <v>68</v>
      </c>
      <c r="AT439">
        <v>66.666669999999996</v>
      </c>
      <c r="AU439">
        <v>64.666659999999993</v>
      </c>
      <c r="AV439">
        <v>63.75</v>
      </c>
      <c r="AW439">
        <v>62.666670000000003</v>
      </c>
      <c r="AX439">
        <v>62.25</v>
      </c>
      <c r="AY439">
        <v>61.333329999999997</v>
      </c>
      <c r="AZ439">
        <v>64.5</v>
      </c>
      <c r="BA439">
        <v>70.25</v>
      </c>
      <c r="BB439">
        <v>78</v>
      </c>
      <c r="BC439">
        <v>83.083330000000004</v>
      </c>
      <c r="BD439">
        <v>86.25</v>
      </c>
      <c r="BE439">
        <v>89.833330000000004</v>
      </c>
      <c r="BF439">
        <v>92</v>
      </c>
      <c r="BG439">
        <v>93.416659999999993</v>
      </c>
      <c r="BH439">
        <v>94.416659999999993</v>
      </c>
      <c r="BI439">
        <v>95.583330000000004</v>
      </c>
      <c r="BJ439">
        <v>93.416669999999996</v>
      </c>
      <c r="BK439">
        <v>89.833330000000004</v>
      </c>
      <c r="BL439">
        <v>85.333330000000004</v>
      </c>
      <c r="BM439">
        <v>82.083340000000007</v>
      </c>
      <c r="BN439">
        <v>79</v>
      </c>
      <c r="BO439">
        <v>75.916669999999996</v>
      </c>
      <c r="DL439">
        <v>19</v>
      </c>
      <c r="DM439">
        <v>20</v>
      </c>
      <c r="DN439">
        <v>1</v>
      </c>
    </row>
    <row r="440" spans="1:118" hidden="1" x14ac:dyDescent="0.25">
      <c r="A440" t="s">
        <v>62</v>
      </c>
      <c r="B440" t="s">
        <v>36</v>
      </c>
      <c r="C440" t="s">
        <v>36</v>
      </c>
      <c r="D440" t="s">
        <v>61</v>
      </c>
      <c r="E440" t="s">
        <v>61</v>
      </c>
      <c r="F440" t="s">
        <v>61</v>
      </c>
      <c r="G440" t="s">
        <v>61</v>
      </c>
      <c r="H440" t="s">
        <v>61</v>
      </c>
      <c r="I440" t="s">
        <v>208</v>
      </c>
      <c r="J440" s="22">
        <v>43732</v>
      </c>
      <c r="K440" s="28">
        <v>19</v>
      </c>
      <c r="L440">
        <v>19</v>
      </c>
      <c r="M440">
        <v>332</v>
      </c>
      <c r="N440">
        <v>330</v>
      </c>
      <c r="O440">
        <v>1</v>
      </c>
      <c r="P440">
        <v>0</v>
      </c>
      <c r="Q440">
        <v>0</v>
      </c>
      <c r="R440">
        <v>0</v>
      </c>
      <c r="S440" s="28">
        <v>0</v>
      </c>
      <c r="T440">
        <v>56468.86</v>
      </c>
      <c r="U440">
        <v>51585.74</v>
      </c>
      <c r="V440">
        <v>49614.03</v>
      </c>
      <c r="W440">
        <v>48939.59</v>
      </c>
      <c r="X440">
        <v>51385.56</v>
      </c>
      <c r="Y440">
        <v>54457.7</v>
      </c>
      <c r="Z440">
        <v>61898.879999999997</v>
      </c>
      <c r="AA440">
        <v>64247.54</v>
      </c>
      <c r="AB440">
        <v>69628.23</v>
      </c>
      <c r="AC440">
        <v>79738.850000000006</v>
      </c>
      <c r="AD440">
        <v>88530.77</v>
      </c>
      <c r="AE440">
        <v>94222.74</v>
      </c>
      <c r="AF440">
        <v>98878.24</v>
      </c>
      <c r="AG440">
        <v>100717.9</v>
      </c>
      <c r="AH440">
        <v>102235.1</v>
      </c>
      <c r="AI440">
        <v>103961.7</v>
      </c>
      <c r="AJ440">
        <v>105032.9</v>
      </c>
      <c r="AK440">
        <v>103878.8</v>
      </c>
      <c r="AL440">
        <v>93132.24</v>
      </c>
      <c r="AM440">
        <v>96771.87</v>
      </c>
      <c r="AN440">
        <v>90030.23</v>
      </c>
      <c r="AO440">
        <v>83115.679999999993</v>
      </c>
      <c r="AP440">
        <v>76276.69</v>
      </c>
      <c r="AQ440">
        <v>70813.61</v>
      </c>
      <c r="AR440">
        <v>69.806309999999996</v>
      </c>
      <c r="AS440">
        <v>65.809370000000001</v>
      </c>
      <c r="AT440">
        <v>64.432060000000007</v>
      </c>
      <c r="AU440">
        <v>63.42606</v>
      </c>
      <c r="AV440">
        <v>62.900320000000001</v>
      </c>
      <c r="AW440">
        <v>62.424610000000001</v>
      </c>
      <c r="AX440">
        <v>62.244289999999999</v>
      </c>
      <c r="AY440">
        <v>62.08511</v>
      </c>
      <c r="AZ440">
        <v>65.207599999999999</v>
      </c>
      <c r="BA440">
        <v>72.373990000000006</v>
      </c>
      <c r="BB440">
        <v>79.089119999999994</v>
      </c>
      <c r="BC440">
        <v>83.836039999999997</v>
      </c>
      <c r="BD440">
        <v>87.631420000000006</v>
      </c>
      <c r="BE440">
        <v>89.730040000000002</v>
      </c>
      <c r="BF440">
        <v>91.245400000000004</v>
      </c>
      <c r="BG440">
        <v>92.282089999999997</v>
      </c>
      <c r="BH440">
        <v>91.929339999999996</v>
      </c>
      <c r="BI440">
        <v>90.488579999999999</v>
      </c>
      <c r="BJ440">
        <v>87.073070000000001</v>
      </c>
      <c r="BK440">
        <v>83.519940000000005</v>
      </c>
      <c r="BL440">
        <v>80.128969999999995</v>
      </c>
      <c r="BM440">
        <v>76.969809999999995</v>
      </c>
      <c r="BN440">
        <v>75.412400000000005</v>
      </c>
      <c r="BO440">
        <v>74.042730000000006</v>
      </c>
      <c r="BP440">
        <v>-174.95410000000001</v>
      </c>
      <c r="BQ440">
        <v>-199.1858</v>
      </c>
      <c r="BR440">
        <v>-168.1669</v>
      </c>
      <c r="BS440">
        <v>-117.489</v>
      </c>
      <c r="BT440">
        <v>-47.195129999999999</v>
      </c>
      <c r="BU440">
        <v>46.426540000000003</v>
      </c>
      <c r="BV440">
        <v>-46.673050000000003</v>
      </c>
      <c r="BW440">
        <v>264.45569999999998</v>
      </c>
      <c r="BX440">
        <v>47.371650000000002</v>
      </c>
      <c r="BY440">
        <v>-154.04830000000001</v>
      </c>
      <c r="BZ440">
        <v>104.5055</v>
      </c>
      <c r="CA440">
        <v>173.8211</v>
      </c>
      <c r="CB440">
        <v>149.6662</v>
      </c>
      <c r="CC440">
        <v>294.13650000000001</v>
      </c>
      <c r="CD440">
        <v>236.7535</v>
      </c>
      <c r="CE440">
        <v>-332.34219999999999</v>
      </c>
      <c r="CF440">
        <v>-755.81590000000006</v>
      </c>
      <c r="CG440">
        <v>-530.87400000000002</v>
      </c>
      <c r="CH440">
        <v>6912.38</v>
      </c>
      <c r="CI440">
        <v>325.86500000000001</v>
      </c>
      <c r="CJ440">
        <v>438.42239999999998</v>
      </c>
      <c r="CK440">
        <v>325.6386</v>
      </c>
      <c r="CL440">
        <v>-109.2427</v>
      </c>
      <c r="CM440">
        <v>-177.6071</v>
      </c>
      <c r="CN440">
        <v>1163871</v>
      </c>
      <c r="CO440">
        <v>1649305</v>
      </c>
      <c r="CP440">
        <v>1574921</v>
      </c>
      <c r="CQ440">
        <v>965838.9</v>
      </c>
      <c r="CR440">
        <v>522625.2</v>
      </c>
      <c r="CS440">
        <v>178817.1</v>
      </c>
      <c r="CT440">
        <v>153706.5</v>
      </c>
      <c r="CU440">
        <v>242251.1</v>
      </c>
      <c r="CV440">
        <v>208513</v>
      </c>
      <c r="CW440">
        <v>578198.19999999995</v>
      </c>
      <c r="CX440">
        <v>1065029</v>
      </c>
      <c r="CY440">
        <v>1353024</v>
      </c>
      <c r="CZ440">
        <v>1237786</v>
      </c>
      <c r="DA440">
        <v>1086334</v>
      </c>
      <c r="DB440">
        <v>1001149</v>
      </c>
      <c r="DC440">
        <v>921527.9</v>
      </c>
      <c r="DD440">
        <v>1005338</v>
      </c>
      <c r="DE440">
        <v>1018222</v>
      </c>
      <c r="DF440">
        <v>966309.1</v>
      </c>
      <c r="DG440">
        <v>780829.2</v>
      </c>
      <c r="DH440">
        <v>756156.2</v>
      </c>
      <c r="DI440">
        <v>276595.7</v>
      </c>
      <c r="DJ440">
        <v>76286.600000000006</v>
      </c>
      <c r="DK440">
        <v>250958.8</v>
      </c>
      <c r="DL440">
        <v>19</v>
      </c>
      <c r="DM440">
        <v>20</v>
      </c>
    </row>
    <row r="441" spans="1:118" hidden="1" x14ac:dyDescent="0.25">
      <c r="A441" t="s">
        <v>62</v>
      </c>
      <c r="B441" t="s">
        <v>189</v>
      </c>
      <c r="C441" t="s">
        <v>189</v>
      </c>
      <c r="D441" t="s">
        <v>61</v>
      </c>
      <c r="E441" t="s">
        <v>61</v>
      </c>
      <c r="F441" t="s">
        <v>61</v>
      </c>
      <c r="G441" t="s">
        <v>61</v>
      </c>
      <c r="H441" t="s">
        <v>61</v>
      </c>
      <c r="I441" t="s">
        <v>208</v>
      </c>
      <c r="J441" s="22">
        <v>43732</v>
      </c>
      <c r="K441" s="28">
        <v>19</v>
      </c>
      <c r="L441">
        <v>19</v>
      </c>
      <c r="M441">
        <v>178</v>
      </c>
      <c r="N441">
        <v>177</v>
      </c>
      <c r="O441">
        <v>1</v>
      </c>
      <c r="P441">
        <v>0</v>
      </c>
      <c r="Q441">
        <v>0</v>
      </c>
      <c r="R441">
        <v>0</v>
      </c>
      <c r="S441" s="28">
        <v>0</v>
      </c>
      <c r="T441">
        <v>11875.6</v>
      </c>
      <c r="U441">
        <v>11559.47</v>
      </c>
      <c r="V441">
        <v>11080.63</v>
      </c>
      <c r="W441">
        <v>10955.07</v>
      </c>
      <c r="X441">
        <v>11228.19</v>
      </c>
      <c r="Y441">
        <v>12490.51</v>
      </c>
      <c r="Z441">
        <v>14467.31</v>
      </c>
      <c r="AA441">
        <v>14832.01</v>
      </c>
      <c r="AB441">
        <v>17342.62</v>
      </c>
      <c r="AC441">
        <v>19942.16</v>
      </c>
      <c r="AD441">
        <v>21617.54</v>
      </c>
      <c r="AE441">
        <v>23161.75</v>
      </c>
      <c r="AF441">
        <v>24157.77</v>
      </c>
      <c r="AG441">
        <v>24611.87</v>
      </c>
      <c r="AH441">
        <v>25165.8</v>
      </c>
      <c r="AI441">
        <v>25537.360000000001</v>
      </c>
      <c r="AJ441">
        <v>25895.91</v>
      </c>
      <c r="AK441">
        <v>24973.16</v>
      </c>
      <c r="AL441">
        <v>20031.650000000001</v>
      </c>
      <c r="AM441">
        <v>21078.26</v>
      </c>
      <c r="AN441">
        <v>19080.11</v>
      </c>
      <c r="AO441">
        <v>16483.8</v>
      </c>
      <c r="AP441">
        <v>13389.52</v>
      </c>
      <c r="AQ441">
        <v>11911.47</v>
      </c>
      <c r="AR441">
        <v>73.815039999999996</v>
      </c>
      <c r="AS441">
        <v>71.269509999999997</v>
      </c>
      <c r="AT441">
        <v>70.036680000000004</v>
      </c>
      <c r="AU441">
        <v>68.04804</v>
      </c>
      <c r="AV441">
        <v>66.931550000000001</v>
      </c>
      <c r="AW441">
        <v>65.761089999999996</v>
      </c>
      <c r="AX441">
        <v>65.261160000000004</v>
      </c>
      <c r="AY441">
        <v>64.326480000000004</v>
      </c>
      <c r="AZ441">
        <v>66.372010000000003</v>
      </c>
      <c r="BA441">
        <v>71.250079999999997</v>
      </c>
      <c r="BB441">
        <v>77.426450000000003</v>
      </c>
      <c r="BC441">
        <v>81.562799999999996</v>
      </c>
      <c r="BD441">
        <v>84.290030000000002</v>
      </c>
      <c r="BE441">
        <v>87.213210000000004</v>
      </c>
      <c r="BF441">
        <v>89.642169999999993</v>
      </c>
      <c r="BG441">
        <v>91.610879999999995</v>
      </c>
      <c r="BH441">
        <v>92.519930000000002</v>
      </c>
      <c r="BI441">
        <v>92.727159999999998</v>
      </c>
      <c r="BJ441">
        <v>90.528059999999996</v>
      </c>
      <c r="BK441">
        <v>88.047910000000002</v>
      </c>
      <c r="BL441">
        <v>84.005330000000001</v>
      </c>
      <c r="BM441">
        <v>81.573480000000004</v>
      </c>
      <c r="BN441">
        <v>79.948560000000001</v>
      </c>
      <c r="BO441">
        <v>76.908850000000001</v>
      </c>
      <c r="BP441">
        <v>-652.84090000000003</v>
      </c>
      <c r="BQ441">
        <v>-645.61620000000005</v>
      </c>
      <c r="BR441">
        <v>-371.03480000000002</v>
      </c>
      <c r="BS441">
        <v>-459.6678</v>
      </c>
      <c r="BT441">
        <v>-374.65309999999999</v>
      </c>
      <c r="BU441">
        <v>-290.1986</v>
      </c>
      <c r="BV441">
        <v>-120.34950000000001</v>
      </c>
      <c r="BW441">
        <v>293.78539999999998</v>
      </c>
      <c r="BX441">
        <v>-16.1098</v>
      </c>
      <c r="BY441">
        <v>-5.6133649999999999</v>
      </c>
      <c r="BZ441">
        <v>479.36130000000003</v>
      </c>
      <c r="CA441">
        <v>364.97059999999999</v>
      </c>
      <c r="CB441">
        <v>242.3349</v>
      </c>
      <c r="CC441">
        <v>105.59480000000001</v>
      </c>
      <c r="CD441">
        <v>246.88419999999999</v>
      </c>
      <c r="CE441">
        <v>-78.451509999999999</v>
      </c>
      <c r="CF441">
        <v>-337.2552</v>
      </c>
      <c r="CG441">
        <v>615.73509999999999</v>
      </c>
      <c r="CH441">
        <v>4607.6239999999998</v>
      </c>
      <c r="CI441">
        <v>1351.3330000000001</v>
      </c>
      <c r="CJ441">
        <v>477.30579999999998</v>
      </c>
      <c r="CK441">
        <v>559.05179999999996</v>
      </c>
      <c r="CL441">
        <v>374.76119999999997</v>
      </c>
      <c r="CM441">
        <v>293.46409999999997</v>
      </c>
      <c r="CN441">
        <v>10261.209999999999</v>
      </c>
      <c r="CO441">
        <v>18235.400000000001</v>
      </c>
      <c r="CP441">
        <v>25822.52</v>
      </c>
      <c r="CQ441">
        <v>66206.350000000006</v>
      </c>
      <c r="CR441">
        <v>44736.55</v>
      </c>
      <c r="CS441">
        <v>10680.56</v>
      </c>
      <c r="CT441">
        <v>8352.7479999999996</v>
      </c>
      <c r="CU441">
        <v>6155.9309999999996</v>
      </c>
      <c r="CV441">
        <v>18545.560000000001</v>
      </c>
      <c r="CW441">
        <v>32551.4</v>
      </c>
      <c r="CX441">
        <v>20567.72</v>
      </c>
      <c r="CY441">
        <v>22596.240000000002</v>
      </c>
      <c r="CZ441">
        <v>21540.25</v>
      </c>
      <c r="DA441">
        <v>24116.74</v>
      </c>
      <c r="DB441">
        <v>28686.240000000002</v>
      </c>
      <c r="DC441">
        <v>34048.49</v>
      </c>
      <c r="DD441">
        <v>69690.05</v>
      </c>
      <c r="DE441">
        <v>86440.47</v>
      </c>
      <c r="DF441">
        <v>98457.919999999998</v>
      </c>
      <c r="DG441">
        <v>69230.62</v>
      </c>
      <c r="DH441">
        <v>65099.78</v>
      </c>
      <c r="DI441">
        <v>32417.29</v>
      </c>
      <c r="DJ441">
        <v>36595.08</v>
      </c>
      <c r="DK441">
        <v>27084.95</v>
      </c>
      <c r="DL441">
        <v>19</v>
      </c>
      <c r="DM441">
        <v>20</v>
      </c>
    </row>
    <row r="442" spans="1:118" hidden="1" x14ac:dyDescent="0.25">
      <c r="A442" t="s">
        <v>62</v>
      </c>
      <c r="B442" t="s">
        <v>30</v>
      </c>
      <c r="C442" t="s">
        <v>61</v>
      </c>
      <c r="D442" t="s">
        <v>61</v>
      </c>
      <c r="E442" t="s">
        <v>30</v>
      </c>
      <c r="F442" t="s">
        <v>61</v>
      </c>
      <c r="G442" t="s">
        <v>61</v>
      </c>
      <c r="H442" t="s">
        <v>61</v>
      </c>
      <c r="I442" t="s">
        <v>208</v>
      </c>
      <c r="J442" s="22">
        <v>43732</v>
      </c>
      <c r="K442" s="28">
        <v>19</v>
      </c>
      <c r="L442">
        <v>19</v>
      </c>
      <c r="M442">
        <v>22</v>
      </c>
      <c r="N442">
        <v>21</v>
      </c>
      <c r="O442">
        <v>1</v>
      </c>
      <c r="P442">
        <v>0</v>
      </c>
      <c r="Q442">
        <v>0</v>
      </c>
      <c r="R442">
        <v>0</v>
      </c>
      <c r="S442" s="28">
        <v>0</v>
      </c>
      <c r="T442">
        <v>3179.0880000000002</v>
      </c>
      <c r="U442">
        <v>3078.6959999999999</v>
      </c>
      <c r="V442">
        <v>2815.8530000000001</v>
      </c>
      <c r="W442">
        <v>2691.9259999999999</v>
      </c>
      <c r="X442">
        <v>2849.03</v>
      </c>
      <c r="Y442">
        <v>3118.3180000000002</v>
      </c>
      <c r="Z442">
        <v>3135.3069999999998</v>
      </c>
      <c r="AA442">
        <v>3012.4270000000001</v>
      </c>
      <c r="AB442">
        <v>3482.8090000000002</v>
      </c>
      <c r="AC442">
        <v>3713.25</v>
      </c>
      <c r="AD442">
        <v>3752.5279999999998</v>
      </c>
      <c r="AE442">
        <v>3896.752</v>
      </c>
      <c r="AF442">
        <v>4133.6490000000003</v>
      </c>
      <c r="AG442">
        <v>4217.0429999999997</v>
      </c>
      <c r="AH442">
        <v>4057.2429999999999</v>
      </c>
      <c r="AI442">
        <v>3978.6660000000002</v>
      </c>
      <c r="AJ442">
        <v>4139.9750000000004</v>
      </c>
      <c r="AK442">
        <v>3613.049</v>
      </c>
      <c r="AL442">
        <v>2452.5529999999999</v>
      </c>
      <c r="AM442">
        <v>2833.0790000000002</v>
      </c>
      <c r="AN442">
        <v>3373.0230000000001</v>
      </c>
      <c r="AO442">
        <v>2960.6370000000002</v>
      </c>
      <c r="AP442">
        <v>2964.8969999999999</v>
      </c>
      <c r="AQ442">
        <v>2830.24</v>
      </c>
      <c r="AR442">
        <v>74.594499999999996</v>
      </c>
      <c r="AS442">
        <v>72.352869999999996</v>
      </c>
      <c r="AT442">
        <v>71.305019999999999</v>
      </c>
      <c r="AU442">
        <v>68.923450000000003</v>
      </c>
      <c r="AV442">
        <v>67.900720000000007</v>
      </c>
      <c r="AW442">
        <v>66.54665</v>
      </c>
      <c r="AX442">
        <v>66.071770000000001</v>
      </c>
      <c r="AY442">
        <v>64.790670000000006</v>
      </c>
      <c r="AZ442">
        <v>66.509569999999997</v>
      </c>
      <c r="BA442">
        <v>70.894729999999996</v>
      </c>
      <c r="BB442">
        <v>76.882769999999994</v>
      </c>
      <c r="BC442">
        <v>80.877989999999997</v>
      </c>
      <c r="BD442">
        <v>83.478470000000002</v>
      </c>
      <c r="BE442">
        <v>86.405500000000004</v>
      </c>
      <c r="BF442">
        <v>88.905500000000004</v>
      </c>
      <c r="BG442">
        <v>90.855270000000004</v>
      </c>
      <c r="BH442">
        <v>91.729659999999996</v>
      </c>
      <c r="BI442">
        <v>92.392340000000004</v>
      </c>
      <c r="BJ442">
        <v>90.635159999999999</v>
      </c>
      <c r="BK442">
        <v>88.541870000000003</v>
      </c>
      <c r="BL442">
        <v>84.66507</v>
      </c>
      <c r="BM442">
        <v>82.521529999999998</v>
      </c>
      <c r="BN442">
        <v>80.971289999999996</v>
      </c>
      <c r="BO442">
        <v>77.336119999999994</v>
      </c>
      <c r="BP442">
        <v>-512.09069999999997</v>
      </c>
      <c r="BQ442">
        <v>-497.2201</v>
      </c>
      <c r="BR442">
        <v>-295.43939999999998</v>
      </c>
      <c r="BS442">
        <v>-351.98840000000001</v>
      </c>
      <c r="BT442">
        <v>-370.12529999999998</v>
      </c>
      <c r="BU442">
        <v>-426.50330000000002</v>
      </c>
      <c r="BV442">
        <v>-290.94369999999998</v>
      </c>
      <c r="BW442">
        <v>96.11985</v>
      </c>
      <c r="BX442">
        <v>104.7933</v>
      </c>
      <c r="BY442">
        <v>173.59520000000001</v>
      </c>
      <c r="BZ442">
        <v>224.66810000000001</v>
      </c>
      <c r="CA442">
        <v>254.79730000000001</v>
      </c>
      <c r="CB442">
        <v>219.91050000000001</v>
      </c>
      <c r="CC442">
        <v>261.26280000000003</v>
      </c>
      <c r="CD442">
        <v>401.07979999999998</v>
      </c>
      <c r="CE442">
        <v>363.27820000000003</v>
      </c>
      <c r="CF442">
        <v>243.50290000000001</v>
      </c>
      <c r="CG442">
        <v>997.6671</v>
      </c>
      <c r="CH442">
        <v>2409.0419999999999</v>
      </c>
      <c r="CI442">
        <v>1457.569</v>
      </c>
      <c r="CJ442">
        <v>361.85820000000001</v>
      </c>
      <c r="CK442">
        <v>390.73590000000002</v>
      </c>
      <c r="CL442">
        <v>317.91629999999998</v>
      </c>
      <c r="CM442">
        <v>274.99680000000001</v>
      </c>
      <c r="CN442">
        <v>9156.9220000000005</v>
      </c>
      <c r="CO442">
        <v>17853.16</v>
      </c>
      <c r="CP442">
        <v>25959.37</v>
      </c>
      <c r="CQ442">
        <v>70652.33</v>
      </c>
      <c r="CR442">
        <v>46931.63</v>
      </c>
      <c r="CS442">
        <v>8961.0939999999991</v>
      </c>
      <c r="CT442">
        <v>5962.8119999999999</v>
      </c>
      <c r="CU442">
        <v>4915.3620000000001</v>
      </c>
      <c r="CV442">
        <v>17817.12</v>
      </c>
      <c r="CW442">
        <v>31272.39</v>
      </c>
      <c r="CX442">
        <v>16506.53</v>
      </c>
      <c r="CY442">
        <v>20925.36</v>
      </c>
      <c r="CZ442">
        <v>19294.59</v>
      </c>
      <c r="DA442">
        <v>21301.84</v>
      </c>
      <c r="DB442">
        <v>25450.959999999999</v>
      </c>
      <c r="DC442">
        <v>29268.75</v>
      </c>
      <c r="DD442">
        <v>67706.27</v>
      </c>
      <c r="DE442">
        <v>85835.8</v>
      </c>
      <c r="DF442">
        <v>98727.63</v>
      </c>
      <c r="DG442">
        <v>67042.78</v>
      </c>
      <c r="DH442">
        <v>65831.490000000005</v>
      </c>
      <c r="DI442">
        <v>30887.08</v>
      </c>
      <c r="DJ442">
        <v>36186.93</v>
      </c>
      <c r="DK442">
        <v>25332.42</v>
      </c>
      <c r="DL442">
        <v>19</v>
      </c>
      <c r="DM442">
        <v>19</v>
      </c>
    </row>
    <row r="443" spans="1:118" hidden="1" x14ac:dyDescent="0.25">
      <c r="A443" t="s">
        <v>62</v>
      </c>
      <c r="B443" t="s">
        <v>186</v>
      </c>
      <c r="C443" t="s">
        <v>61</v>
      </c>
      <c r="D443" t="s">
        <v>61</v>
      </c>
      <c r="E443" t="s">
        <v>186</v>
      </c>
      <c r="F443" t="s">
        <v>61</v>
      </c>
      <c r="G443" t="s">
        <v>61</v>
      </c>
      <c r="H443" t="s">
        <v>61</v>
      </c>
      <c r="I443" t="s">
        <v>208</v>
      </c>
      <c r="J443" s="22">
        <v>43732</v>
      </c>
      <c r="K443" s="28">
        <v>19</v>
      </c>
      <c r="L443">
        <v>19</v>
      </c>
      <c r="M443">
        <v>25</v>
      </c>
      <c r="N443">
        <v>25</v>
      </c>
      <c r="O443">
        <v>1</v>
      </c>
      <c r="P443">
        <v>0</v>
      </c>
      <c r="Q443">
        <v>0</v>
      </c>
      <c r="R443">
        <v>0</v>
      </c>
      <c r="S443" s="28">
        <v>0</v>
      </c>
      <c r="T443">
        <v>956.82299999999998</v>
      </c>
      <c r="U443">
        <v>1048.857</v>
      </c>
      <c r="V443">
        <v>1002.463</v>
      </c>
      <c r="W443">
        <v>664.44500000000005</v>
      </c>
      <c r="X443">
        <v>607.36099999999999</v>
      </c>
      <c r="Y443">
        <v>929.35739999999998</v>
      </c>
      <c r="Z443">
        <v>1641.9849999999999</v>
      </c>
      <c r="AA443">
        <v>1514.501</v>
      </c>
      <c r="AB443">
        <v>1859.925</v>
      </c>
      <c r="AC443">
        <v>2085.9749999999999</v>
      </c>
      <c r="AD443">
        <v>2217.357</v>
      </c>
      <c r="AE443">
        <v>2356.61</v>
      </c>
      <c r="AF443">
        <v>2467.067</v>
      </c>
      <c r="AG443">
        <v>2532.683</v>
      </c>
      <c r="AH443">
        <v>2587.8020000000001</v>
      </c>
      <c r="AI443">
        <v>2493.27</v>
      </c>
      <c r="AJ443">
        <v>2325.1239999999998</v>
      </c>
      <c r="AK443">
        <v>2116.3670000000002</v>
      </c>
      <c r="AL443">
        <v>1793.9010000000001</v>
      </c>
      <c r="AM443">
        <v>1726.278</v>
      </c>
      <c r="AN443">
        <v>1653.548</v>
      </c>
      <c r="AO443">
        <v>1423.4459999999999</v>
      </c>
      <c r="AP443">
        <v>1090.768</v>
      </c>
      <c r="AQ443">
        <v>1049.1389999999999</v>
      </c>
      <c r="AR443">
        <v>71.739999999999995</v>
      </c>
      <c r="AS443">
        <v>68.2</v>
      </c>
      <c r="AT443">
        <v>67.06</v>
      </c>
      <c r="AU443">
        <v>65.48</v>
      </c>
      <c r="AV443">
        <v>64.44</v>
      </c>
      <c r="AW443">
        <v>63.58</v>
      </c>
      <c r="AX443">
        <v>63.32</v>
      </c>
      <c r="AY443">
        <v>63</v>
      </c>
      <c r="AZ443">
        <v>66.3</v>
      </c>
      <c r="BA443">
        <v>73.239999999999995</v>
      </c>
      <c r="BB443">
        <v>80.239999999999995</v>
      </c>
      <c r="BC443">
        <v>84.58</v>
      </c>
      <c r="BD443">
        <v>87.56</v>
      </c>
      <c r="BE443">
        <v>89.96</v>
      </c>
      <c r="BF443">
        <v>91.44</v>
      </c>
      <c r="BG443">
        <v>92.24</v>
      </c>
      <c r="BH443">
        <v>92.24</v>
      </c>
      <c r="BI443">
        <v>92.12</v>
      </c>
      <c r="BJ443">
        <v>89.86</v>
      </c>
      <c r="BK443">
        <v>86.58</v>
      </c>
      <c r="BL443">
        <v>82.66</v>
      </c>
      <c r="BM443">
        <v>79.92</v>
      </c>
      <c r="BN443">
        <v>77.540000000000006</v>
      </c>
      <c r="BO443">
        <v>75.5</v>
      </c>
      <c r="BP443">
        <v>-97.742859999999993</v>
      </c>
      <c r="BQ443">
        <v>-160.22149999999999</v>
      </c>
      <c r="BR443">
        <v>-93.416390000000007</v>
      </c>
      <c r="BS443">
        <v>59.587919999999997</v>
      </c>
      <c r="BT443">
        <v>132.96870000000001</v>
      </c>
      <c r="BU443">
        <v>60.562010000000001</v>
      </c>
      <c r="BV443">
        <v>-85.235479999999995</v>
      </c>
      <c r="BW443">
        <v>-10.76962</v>
      </c>
      <c r="BX443">
        <v>-32.59102</v>
      </c>
      <c r="BY443">
        <v>-53.391829999999999</v>
      </c>
      <c r="BZ443">
        <v>49.959319999999998</v>
      </c>
      <c r="CA443">
        <v>33.531849999999999</v>
      </c>
      <c r="CB443">
        <v>-11.85252</v>
      </c>
      <c r="CC443">
        <v>16.664020000000001</v>
      </c>
      <c r="CD443">
        <v>-39.306629999999998</v>
      </c>
      <c r="CE443">
        <v>0.40961930000000002</v>
      </c>
      <c r="CF443">
        <v>35.451790000000003</v>
      </c>
      <c r="CG443">
        <v>96.137020000000007</v>
      </c>
      <c r="CH443">
        <v>335.1773</v>
      </c>
      <c r="CI443">
        <v>73.088170000000005</v>
      </c>
      <c r="CJ443">
        <v>23.769410000000001</v>
      </c>
      <c r="CK443">
        <v>52.784730000000003</v>
      </c>
      <c r="CL443">
        <v>59.29515</v>
      </c>
      <c r="CM443">
        <v>38.631039999999999</v>
      </c>
      <c r="CN443">
        <v>3087.2060000000001</v>
      </c>
      <c r="CO443">
        <v>5068.3530000000001</v>
      </c>
      <c r="CP443">
        <v>5235.3639999999996</v>
      </c>
      <c r="CQ443">
        <v>2548.9380000000001</v>
      </c>
      <c r="CR443">
        <v>1734.59</v>
      </c>
      <c r="CS443">
        <v>1369.548</v>
      </c>
      <c r="CT443">
        <v>731.40980000000002</v>
      </c>
      <c r="CU443">
        <v>574.49459999999999</v>
      </c>
      <c r="CV443">
        <v>849.80050000000006</v>
      </c>
      <c r="CW443">
        <v>1453.0989999999999</v>
      </c>
      <c r="CX443">
        <v>1767.22</v>
      </c>
      <c r="CY443">
        <v>1743.319</v>
      </c>
      <c r="CZ443">
        <v>2305.38</v>
      </c>
      <c r="DA443">
        <v>2375.0030000000002</v>
      </c>
      <c r="DB443">
        <v>1836.9590000000001</v>
      </c>
      <c r="DC443">
        <v>2033.98</v>
      </c>
      <c r="DD443">
        <v>3083.5889999999999</v>
      </c>
      <c r="DE443">
        <v>10525.72</v>
      </c>
      <c r="DF443">
        <v>17602.05</v>
      </c>
      <c r="DG443">
        <v>9698.7250000000004</v>
      </c>
      <c r="DH443">
        <v>11179.23</v>
      </c>
      <c r="DI443">
        <v>8097.7709999999997</v>
      </c>
      <c r="DJ443">
        <v>10012.84</v>
      </c>
      <c r="DK443">
        <v>9650.14</v>
      </c>
      <c r="DL443">
        <v>19</v>
      </c>
      <c r="DM443">
        <v>20</v>
      </c>
    </row>
    <row r="444" spans="1:118" hidden="1" x14ac:dyDescent="0.25">
      <c r="A444" t="s">
        <v>62</v>
      </c>
      <c r="B444" t="s">
        <v>33</v>
      </c>
      <c r="C444" t="s">
        <v>61</v>
      </c>
      <c r="D444" t="s">
        <v>61</v>
      </c>
      <c r="E444" t="s">
        <v>33</v>
      </c>
      <c r="F444" t="s">
        <v>61</v>
      </c>
      <c r="G444" t="s">
        <v>61</v>
      </c>
      <c r="H444" t="s">
        <v>61</v>
      </c>
      <c r="I444" t="s">
        <v>208</v>
      </c>
      <c r="J444" s="22">
        <v>43732</v>
      </c>
      <c r="K444" s="28">
        <v>19</v>
      </c>
      <c r="L444">
        <v>19</v>
      </c>
      <c r="M444">
        <v>471</v>
      </c>
      <c r="N444">
        <v>469</v>
      </c>
      <c r="O444">
        <v>1</v>
      </c>
      <c r="P444">
        <v>0</v>
      </c>
      <c r="Q444">
        <v>0</v>
      </c>
      <c r="R444">
        <v>0</v>
      </c>
      <c r="S444" s="28">
        <v>0</v>
      </c>
      <c r="T444">
        <v>29586.66</v>
      </c>
      <c r="U444">
        <v>28794.09</v>
      </c>
      <c r="V444">
        <v>28506.799999999999</v>
      </c>
      <c r="W444">
        <v>28865.85</v>
      </c>
      <c r="X444">
        <v>29643.360000000001</v>
      </c>
      <c r="Y444">
        <v>31055.75</v>
      </c>
      <c r="Z444">
        <v>36889.410000000003</v>
      </c>
      <c r="AA444">
        <v>36515.43</v>
      </c>
      <c r="AB444">
        <v>39864.720000000001</v>
      </c>
      <c r="AC444">
        <v>42399.28</v>
      </c>
      <c r="AD444">
        <v>46134.27</v>
      </c>
      <c r="AE444">
        <v>49668.5</v>
      </c>
      <c r="AF444">
        <v>52211.94</v>
      </c>
      <c r="AG444">
        <v>54501.01</v>
      </c>
      <c r="AH444">
        <v>56401.06</v>
      </c>
      <c r="AI444">
        <v>58512.68</v>
      </c>
      <c r="AJ444">
        <v>61243.55</v>
      </c>
      <c r="AK444">
        <v>62768.19</v>
      </c>
      <c r="AL444">
        <v>53983.35</v>
      </c>
      <c r="AM444">
        <v>63522.71</v>
      </c>
      <c r="AN444">
        <v>57729.24</v>
      </c>
      <c r="AO444">
        <v>49663.82</v>
      </c>
      <c r="AP444">
        <v>39079.21</v>
      </c>
      <c r="AQ444">
        <v>33041.230000000003</v>
      </c>
      <c r="AR444">
        <v>71.161079999999998</v>
      </c>
      <c r="AS444">
        <v>67.879620000000003</v>
      </c>
      <c r="AT444">
        <v>66.515000000000001</v>
      </c>
      <c r="AU444">
        <v>65.089619999999996</v>
      </c>
      <c r="AV444">
        <v>64.339079999999996</v>
      </c>
      <c r="AW444">
        <v>63.609870000000001</v>
      </c>
      <c r="AX444">
        <v>63.20261</v>
      </c>
      <c r="AY444">
        <v>62.841180000000001</v>
      </c>
      <c r="AZ444">
        <v>65.818759999999997</v>
      </c>
      <c r="BA444">
        <v>72.054329999999993</v>
      </c>
      <c r="BB444">
        <v>78.395489999999995</v>
      </c>
      <c r="BC444">
        <v>83.013810000000007</v>
      </c>
      <c r="BD444">
        <v>86.419960000000003</v>
      </c>
      <c r="BE444">
        <v>88.916839999999993</v>
      </c>
      <c r="BF444">
        <v>90.659989999999993</v>
      </c>
      <c r="BG444">
        <v>91.979870000000005</v>
      </c>
      <c r="BH444">
        <v>91.95438</v>
      </c>
      <c r="BI444">
        <v>91.419250000000005</v>
      </c>
      <c r="BJ444">
        <v>88.926649999999995</v>
      </c>
      <c r="BK444">
        <v>85.63449</v>
      </c>
      <c r="BL444">
        <v>81.925510000000003</v>
      </c>
      <c r="BM444">
        <v>79.040639999999996</v>
      </c>
      <c r="BN444">
        <v>76.98733</v>
      </c>
      <c r="BO444">
        <v>74.843410000000006</v>
      </c>
      <c r="BP444">
        <v>-363.05430000000001</v>
      </c>
      <c r="BQ444">
        <v>-349.67759999999998</v>
      </c>
      <c r="BR444">
        <v>-264.35910000000001</v>
      </c>
      <c r="BS444">
        <v>-290.66070000000002</v>
      </c>
      <c r="BT444">
        <v>-55.010910000000003</v>
      </c>
      <c r="BU444">
        <v>-128.32060000000001</v>
      </c>
      <c r="BV444">
        <v>-364.1241</v>
      </c>
      <c r="BW444">
        <v>272.42880000000002</v>
      </c>
      <c r="BX444">
        <v>127.82259999999999</v>
      </c>
      <c r="BY444">
        <v>-63.453719999999997</v>
      </c>
      <c r="BZ444">
        <v>408.45850000000002</v>
      </c>
      <c r="CA444">
        <v>299.01740000000001</v>
      </c>
      <c r="CB444">
        <v>310.3383</v>
      </c>
      <c r="CC444">
        <v>317.88920000000002</v>
      </c>
      <c r="CD444">
        <v>239.52340000000001</v>
      </c>
      <c r="CE444">
        <v>-214.35550000000001</v>
      </c>
      <c r="CF444">
        <v>-758.41510000000005</v>
      </c>
      <c r="CG444">
        <v>-442.2627</v>
      </c>
      <c r="CH444">
        <v>9211.3109999999997</v>
      </c>
      <c r="CI444">
        <v>-706.51509999999996</v>
      </c>
      <c r="CJ444">
        <v>-262.48630000000003</v>
      </c>
      <c r="CK444">
        <v>34.087510000000002</v>
      </c>
      <c r="CL444">
        <v>160.6474</v>
      </c>
      <c r="CM444">
        <v>70.509339999999995</v>
      </c>
      <c r="CN444">
        <v>9473.8330000000005</v>
      </c>
      <c r="CO444">
        <v>8584.1990000000005</v>
      </c>
      <c r="CP444">
        <v>8345.5030000000006</v>
      </c>
      <c r="CQ444">
        <v>7444.4380000000001</v>
      </c>
      <c r="CR444">
        <v>9152.8739999999998</v>
      </c>
      <c r="CS444">
        <v>5678.2030000000004</v>
      </c>
      <c r="CT444">
        <v>6801.8440000000001</v>
      </c>
      <c r="CU444">
        <v>7833.7070000000003</v>
      </c>
      <c r="CV444">
        <v>8785.5210000000006</v>
      </c>
      <c r="CW444">
        <v>11646.47</v>
      </c>
      <c r="CX444">
        <v>20893.25</v>
      </c>
      <c r="CY444">
        <v>18502.580000000002</v>
      </c>
      <c r="CZ444">
        <v>18972.939999999999</v>
      </c>
      <c r="DA444">
        <v>21198.52</v>
      </c>
      <c r="DB444">
        <v>22961.22</v>
      </c>
      <c r="DC444">
        <v>23178.82</v>
      </c>
      <c r="DD444">
        <v>24912.18</v>
      </c>
      <c r="DE444">
        <v>20367.259999999998</v>
      </c>
      <c r="DF444">
        <v>26182.9</v>
      </c>
      <c r="DG444">
        <v>19384.52</v>
      </c>
      <c r="DH444">
        <v>19117.39</v>
      </c>
      <c r="DI444">
        <v>17411.95</v>
      </c>
      <c r="DJ444">
        <v>14207.93</v>
      </c>
      <c r="DK444">
        <v>16719.88</v>
      </c>
      <c r="DL444">
        <v>19</v>
      </c>
      <c r="DM444">
        <v>20</v>
      </c>
    </row>
    <row r="445" spans="1:118" hidden="1" x14ac:dyDescent="0.25">
      <c r="A445" t="s">
        <v>62</v>
      </c>
      <c r="B445" t="s">
        <v>39</v>
      </c>
      <c r="C445" t="s">
        <v>39</v>
      </c>
      <c r="D445" t="s">
        <v>61</v>
      </c>
      <c r="E445" t="s">
        <v>61</v>
      </c>
      <c r="F445" t="s">
        <v>61</v>
      </c>
      <c r="G445" t="s">
        <v>61</v>
      </c>
      <c r="H445" t="s">
        <v>61</v>
      </c>
      <c r="I445" t="s">
        <v>208</v>
      </c>
      <c r="J445" s="22">
        <v>43732</v>
      </c>
      <c r="K445" s="28">
        <v>19</v>
      </c>
      <c r="L445">
        <v>19</v>
      </c>
      <c r="M445">
        <v>27</v>
      </c>
      <c r="N445">
        <v>27</v>
      </c>
      <c r="O445">
        <v>1</v>
      </c>
      <c r="P445">
        <v>0</v>
      </c>
      <c r="Q445">
        <v>0</v>
      </c>
      <c r="R445">
        <v>0</v>
      </c>
      <c r="S445" s="28">
        <v>0</v>
      </c>
      <c r="T445">
        <v>2502.107</v>
      </c>
      <c r="U445">
        <v>2579.886</v>
      </c>
      <c r="V445">
        <v>2561.761</v>
      </c>
      <c r="W445">
        <v>2221</v>
      </c>
      <c r="X445">
        <v>2172.527</v>
      </c>
      <c r="Y445">
        <v>2462.6680000000001</v>
      </c>
      <c r="Z445">
        <v>3089.2220000000002</v>
      </c>
      <c r="AA445">
        <v>2910.0140000000001</v>
      </c>
      <c r="AB445">
        <v>3179.4450000000002</v>
      </c>
      <c r="AC445">
        <v>3157.931</v>
      </c>
      <c r="AD445">
        <v>3240.1750000000002</v>
      </c>
      <c r="AE445">
        <v>3510.0070000000001</v>
      </c>
      <c r="AF445">
        <v>3673.9520000000002</v>
      </c>
      <c r="AG445">
        <v>3910.2159999999999</v>
      </c>
      <c r="AH445">
        <v>4092.5059999999999</v>
      </c>
      <c r="AI445">
        <v>4260.982</v>
      </c>
      <c r="AJ445">
        <v>4316.0529999999999</v>
      </c>
      <c r="AK445">
        <v>4222.1379999999999</v>
      </c>
      <c r="AL445">
        <v>3506.2570000000001</v>
      </c>
      <c r="AM445">
        <v>4163.8490000000002</v>
      </c>
      <c r="AN445">
        <v>4104.415</v>
      </c>
      <c r="AO445">
        <v>3528.28</v>
      </c>
      <c r="AP445">
        <v>2664.0920000000001</v>
      </c>
      <c r="AQ445">
        <v>2347.15</v>
      </c>
      <c r="AR445">
        <v>75.018519999999995</v>
      </c>
      <c r="AS445">
        <v>71.981480000000005</v>
      </c>
      <c r="AT445">
        <v>69.777780000000007</v>
      </c>
      <c r="AU445">
        <v>68.203710000000001</v>
      </c>
      <c r="AV445">
        <v>67.05556</v>
      </c>
      <c r="AW445">
        <v>66.333330000000004</v>
      </c>
      <c r="AX445">
        <v>65.481480000000005</v>
      </c>
      <c r="AY445">
        <v>65.259259999999998</v>
      </c>
      <c r="AZ445">
        <v>67.648150000000001</v>
      </c>
      <c r="BA445">
        <v>72.092590000000001</v>
      </c>
      <c r="BB445">
        <v>77.185180000000003</v>
      </c>
      <c r="BC445">
        <v>81.518519999999995</v>
      </c>
      <c r="BD445">
        <v>84.703710000000001</v>
      </c>
      <c r="BE445">
        <v>88.314809999999994</v>
      </c>
      <c r="BF445">
        <v>90.648150000000001</v>
      </c>
      <c r="BG445">
        <v>92.518519999999995</v>
      </c>
      <c r="BH445">
        <v>93.666669999999996</v>
      </c>
      <c r="BI445">
        <v>94.777780000000007</v>
      </c>
      <c r="BJ445">
        <v>93.833330000000004</v>
      </c>
      <c r="BK445">
        <v>90.740740000000002</v>
      </c>
      <c r="BL445">
        <v>86.481480000000005</v>
      </c>
      <c r="BM445">
        <v>83.685190000000006</v>
      </c>
      <c r="BN445">
        <v>80.851849999999999</v>
      </c>
      <c r="BO445">
        <v>78.518519999999995</v>
      </c>
      <c r="BP445">
        <v>-149.97149999999999</v>
      </c>
      <c r="BQ445">
        <v>-225.4829</v>
      </c>
      <c r="BR445">
        <v>-185.8776</v>
      </c>
      <c r="BS445">
        <v>-57.540030000000002</v>
      </c>
      <c r="BT445">
        <v>27.545169999999999</v>
      </c>
      <c r="BU445">
        <v>-71.093670000000003</v>
      </c>
      <c r="BV445">
        <v>-270.17720000000003</v>
      </c>
      <c r="BW445">
        <v>-118.65260000000001</v>
      </c>
      <c r="BX445">
        <v>-63.183979999999998</v>
      </c>
      <c r="BY445">
        <v>52.790509999999998</v>
      </c>
      <c r="BZ445">
        <v>197.62190000000001</v>
      </c>
      <c r="CA445">
        <v>195.50129999999999</v>
      </c>
      <c r="CB445">
        <v>170.78059999999999</v>
      </c>
      <c r="CC445">
        <v>205.90219999999999</v>
      </c>
      <c r="CD445">
        <v>164.0575</v>
      </c>
      <c r="CE445">
        <v>123.2022</v>
      </c>
      <c r="CF445">
        <v>118.1788</v>
      </c>
      <c r="CG445">
        <v>266.08499999999998</v>
      </c>
      <c r="CH445">
        <v>1107.116</v>
      </c>
      <c r="CI445">
        <v>281.07569999999998</v>
      </c>
      <c r="CJ445">
        <v>19.318899999999999</v>
      </c>
      <c r="CK445">
        <v>77.647850000000005</v>
      </c>
      <c r="CL445">
        <v>148.67939999999999</v>
      </c>
      <c r="CM445">
        <v>118.76860000000001</v>
      </c>
      <c r="CN445">
        <v>3870.81</v>
      </c>
      <c r="CO445">
        <v>5710.3860000000004</v>
      </c>
      <c r="CP445">
        <v>5798.9849999999997</v>
      </c>
      <c r="CQ445">
        <v>3184.5410000000002</v>
      </c>
      <c r="CR445">
        <v>2277.9749999999999</v>
      </c>
      <c r="CS445">
        <v>1762.192</v>
      </c>
      <c r="CT445">
        <v>850.40610000000004</v>
      </c>
      <c r="CU445">
        <v>857.46479999999997</v>
      </c>
      <c r="CV445">
        <v>1126.5740000000001</v>
      </c>
      <c r="CW445">
        <v>1770.5730000000001</v>
      </c>
      <c r="CX445">
        <v>2554.0819999999999</v>
      </c>
      <c r="CY445">
        <v>2395.0369999999998</v>
      </c>
      <c r="CZ445">
        <v>2993.873</v>
      </c>
      <c r="DA445">
        <v>3123.6089999999999</v>
      </c>
      <c r="DB445">
        <v>2735.0889999999999</v>
      </c>
      <c r="DC445">
        <v>3219.7779999999998</v>
      </c>
      <c r="DD445">
        <v>6327.4120000000003</v>
      </c>
      <c r="DE445">
        <v>12297.7</v>
      </c>
      <c r="DF445">
        <v>21384.94</v>
      </c>
      <c r="DG445">
        <v>11173.41</v>
      </c>
      <c r="DH445">
        <v>14059.6</v>
      </c>
      <c r="DI445">
        <v>10021.58</v>
      </c>
      <c r="DJ445">
        <v>11460.02</v>
      </c>
      <c r="DK445">
        <v>11197.95</v>
      </c>
      <c r="DL445">
        <v>19</v>
      </c>
      <c r="DM445">
        <v>20</v>
      </c>
    </row>
    <row r="446" spans="1:118" hidden="1" x14ac:dyDescent="0.25">
      <c r="A446" t="s">
        <v>62</v>
      </c>
      <c r="B446" t="s">
        <v>31</v>
      </c>
      <c r="C446" t="s">
        <v>61</v>
      </c>
      <c r="D446" t="s">
        <v>61</v>
      </c>
      <c r="E446" t="s">
        <v>31</v>
      </c>
      <c r="F446" t="s">
        <v>61</v>
      </c>
      <c r="G446" t="s">
        <v>61</v>
      </c>
      <c r="H446" t="s">
        <v>61</v>
      </c>
      <c r="I446" t="s">
        <v>208</v>
      </c>
      <c r="J446" s="22">
        <v>43732</v>
      </c>
      <c r="K446" s="28">
        <v>19</v>
      </c>
      <c r="L446">
        <v>19</v>
      </c>
      <c r="M446">
        <v>9</v>
      </c>
      <c r="N446">
        <v>9</v>
      </c>
      <c r="O446">
        <v>1</v>
      </c>
      <c r="P446">
        <v>0</v>
      </c>
      <c r="Q446">
        <v>1</v>
      </c>
      <c r="R446">
        <v>0</v>
      </c>
      <c r="S446" s="28">
        <v>1</v>
      </c>
      <c r="AR446">
        <v>73.94444</v>
      </c>
      <c r="AS446">
        <v>70.5</v>
      </c>
      <c r="AT446">
        <v>67.888890000000004</v>
      </c>
      <c r="AU446">
        <v>66.888890000000004</v>
      </c>
      <c r="AV446">
        <v>65.833330000000004</v>
      </c>
      <c r="AW446">
        <v>65.277780000000007</v>
      </c>
      <c r="AX446">
        <v>64.222219999999993</v>
      </c>
      <c r="AY446">
        <v>64.5</v>
      </c>
      <c r="AZ446">
        <v>67.277780000000007</v>
      </c>
      <c r="BA446">
        <v>72.277780000000007</v>
      </c>
      <c r="BB446">
        <v>77.55556</v>
      </c>
      <c r="BC446">
        <v>82.277780000000007</v>
      </c>
      <c r="BD446">
        <v>85.5</v>
      </c>
      <c r="BE446">
        <v>89.222219999999993</v>
      </c>
      <c r="BF446">
        <v>91.666669999999996</v>
      </c>
      <c r="BG446">
        <v>93.666669999999996</v>
      </c>
      <c r="BH446">
        <v>94.833330000000004</v>
      </c>
      <c r="BI446">
        <v>94.888890000000004</v>
      </c>
      <c r="BJ446">
        <v>93.222219999999993</v>
      </c>
      <c r="BK446">
        <v>89.888890000000004</v>
      </c>
      <c r="BL446">
        <v>85.666669999999996</v>
      </c>
      <c r="BM446">
        <v>82.277780000000007</v>
      </c>
      <c r="BN446">
        <v>79.777780000000007</v>
      </c>
      <c r="BO446">
        <v>77.94444</v>
      </c>
      <c r="DL446">
        <v>19</v>
      </c>
      <c r="DM446">
        <v>19</v>
      </c>
    </row>
    <row r="447" spans="1:118" hidden="1" x14ac:dyDescent="0.25">
      <c r="A447" t="s">
        <v>62</v>
      </c>
      <c r="B447" t="s">
        <v>35</v>
      </c>
      <c r="C447" t="s">
        <v>61</v>
      </c>
      <c r="D447" t="s">
        <v>61</v>
      </c>
      <c r="E447" t="s">
        <v>35</v>
      </c>
      <c r="F447" t="s">
        <v>61</v>
      </c>
      <c r="G447" t="s">
        <v>61</v>
      </c>
      <c r="H447" t="s">
        <v>61</v>
      </c>
      <c r="I447" t="s">
        <v>208</v>
      </c>
      <c r="J447" s="22">
        <v>43732</v>
      </c>
      <c r="K447" s="28">
        <v>19</v>
      </c>
      <c r="L447">
        <v>19</v>
      </c>
      <c r="M447">
        <v>15</v>
      </c>
      <c r="N447">
        <v>15</v>
      </c>
      <c r="O447">
        <v>1</v>
      </c>
      <c r="P447">
        <v>0</v>
      </c>
      <c r="Q447">
        <v>0</v>
      </c>
      <c r="R447">
        <v>0</v>
      </c>
      <c r="S447" s="28">
        <v>0</v>
      </c>
      <c r="T447">
        <v>176.21100000000001</v>
      </c>
      <c r="U447">
        <v>182.524</v>
      </c>
      <c r="V447">
        <v>166.79599999999999</v>
      </c>
      <c r="W447">
        <v>168.494</v>
      </c>
      <c r="X447">
        <v>169.15</v>
      </c>
      <c r="Y447">
        <v>189.774</v>
      </c>
      <c r="Z447">
        <v>241.35499999999999</v>
      </c>
      <c r="AA447">
        <v>300.41199999999998</v>
      </c>
      <c r="AB447">
        <v>415.404</v>
      </c>
      <c r="AC447">
        <v>622.94500000000005</v>
      </c>
      <c r="AD447">
        <v>781.62099999999998</v>
      </c>
      <c r="AE447">
        <v>889.59400000000005</v>
      </c>
      <c r="AF447">
        <v>1074.0530000000001</v>
      </c>
      <c r="AG447">
        <v>893.06700000000001</v>
      </c>
      <c r="AH447">
        <v>843.21100000000001</v>
      </c>
      <c r="AI447">
        <v>963.41800000000001</v>
      </c>
      <c r="AJ447">
        <v>929.13900000000001</v>
      </c>
      <c r="AK447">
        <v>988.41800000000001</v>
      </c>
      <c r="AL447">
        <v>682.93100000000004</v>
      </c>
      <c r="AM447">
        <v>943.24099999999999</v>
      </c>
      <c r="AN447">
        <v>879.577</v>
      </c>
      <c r="AO447">
        <v>474.80799999999999</v>
      </c>
      <c r="AP447">
        <v>225.529</v>
      </c>
      <c r="AQ447">
        <v>197.94800000000001</v>
      </c>
      <c r="AR447">
        <v>69.599999999999994</v>
      </c>
      <c r="AS447">
        <v>65.633330000000001</v>
      </c>
      <c r="AT447">
        <v>63.933329999999998</v>
      </c>
      <c r="AU447">
        <v>62.633330000000001</v>
      </c>
      <c r="AV447">
        <v>62.1</v>
      </c>
      <c r="AW447">
        <v>61.533329999999999</v>
      </c>
      <c r="AX447">
        <v>61.166670000000003</v>
      </c>
      <c r="AY447">
        <v>61.2</v>
      </c>
      <c r="AZ447">
        <v>64.533330000000007</v>
      </c>
      <c r="BA447">
        <v>71.566659999999999</v>
      </c>
      <c r="BB447">
        <v>77.633340000000004</v>
      </c>
      <c r="BC447">
        <v>82.566670000000002</v>
      </c>
      <c r="BD447">
        <v>86.966669999999993</v>
      </c>
      <c r="BE447">
        <v>89.7</v>
      </c>
      <c r="BF447">
        <v>91.466660000000005</v>
      </c>
      <c r="BG447">
        <v>92.366669999999999</v>
      </c>
      <c r="BH447">
        <v>92.1</v>
      </c>
      <c r="BI447">
        <v>90.366659999999996</v>
      </c>
      <c r="BJ447">
        <v>87.533330000000007</v>
      </c>
      <c r="BK447">
        <v>84.133330000000001</v>
      </c>
      <c r="BL447">
        <v>80.766670000000005</v>
      </c>
      <c r="BM447">
        <v>77.566670000000002</v>
      </c>
      <c r="BN447">
        <v>75.466669999999993</v>
      </c>
      <c r="BO447">
        <v>74</v>
      </c>
      <c r="BP447">
        <v>-6.4876810000000003</v>
      </c>
      <c r="BQ447">
        <v>-13.772349999999999</v>
      </c>
      <c r="BR447">
        <v>-10.97458</v>
      </c>
      <c r="BS447">
        <v>-11.613</v>
      </c>
      <c r="BT447">
        <v>-9.6399530000000002</v>
      </c>
      <c r="BU447">
        <v>-5.7562990000000003</v>
      </c>
      <c r="BV447">
        <v>-7.8019129999999999</v>
      </c>
      <c r="BW447">
        <v>10.111140000000001</v>
      </c>
      <c r="BX447">
        <v>4.3109989999999998</v>
      </c>
      <c r="BY447">
        <v>13.117039999999999</v>
      </c>
      <c r="BZ447">
        <v>34.390439999999998</v>
      </c>
      <c r="CA447">
        <v>42.166649999999997</v>
      </c>
      <c r="CB447">
        <v>5.2609409999999999</v>
      </c>
      <c r="CC447">
        <v>43.395389999999999</v>
      </c>
      <c r="CD447">
        <v>80.845929999999996</v>
      </c>
      <c r="CE447">
        <v>-58.456710000000001</v>
      </c>
      <c r="CF447">
        <v>-104.6057</v>
      </c>
      <c r="CG447">
        <v>-171.21440000000001</v>
      </c>
      <c r="CH447">
        <v>218.833</v>
      </c>
      <c r="CI447">
        <v>24.26904</v>
      </c>
      <c r="CJ447">
        <v>-51.36853</v>
      </c>
      <c r="CK447">
        <v>-17.069959999999998</v>
      </c>
      <c r="CL447">
        <v>-99.499529999999993</v>
      </c>
      <c r="CM447">
        <v>-5.1748289999999999</v>
      </c>
      <c r="CN447">
        <v>25.276499999999999</v>
      </c>
      <c r="CO447">
        <v>39.477110000000003</v>
      </c>
      <c r="CP447">
        <v>16.092479999999998</v>
      </c>
      <c r="CQ447">
        <v>12.50914</v>
      </c>
      <c r="CR447">
        <v>10.76581</v>
      </c>
      <c r="CS447">
        <v>21.22438</v>
      </c>
      <c r="CT447">
        <v>43.271259999999998</v>
      </c>
      <c r="CU447">
        <v>68.42398</v>
      </c>
      <c r="CV447">
        <v>55.556739999999998</v>
      </c>
      <c r="CW447">
        <v>124.43259999999999</v>
      </c>
      <c r="CX447">
        <v>535.82579999999996</v>
      </c>
      <c r="CY447">
        <v>957.40279999999996</v>
      </c>
      <c r="CZ447">
        <v>3865.08</v>
      </c>
      <c r="DA447">
        <v>1300.19</v>
      </c>
      <c r="DB447">
        <v>1479.4</v>
      </c>
      <c r="DC447">
        <v>585.66970000000003</v>
      </c>
      <c r="DD447">
        <v>1213.8119999999999</v>
      </c>
      <c r="DE447">
        <v>1593.03</v>
      </c>
      <c r="DF447">
        <v>875.20489999999995</v>
      </c>
      <c r="DG447">
        <v>1360.4280000000001</v>
      </c>
      <c r="DH447">
        <v>1794.481</v>
      </c>
      <c r="DI447">
        <v>3467.9639999999999</v>
      </c>
      <c r="DJ447">
        <v>5270.665</v>
      </c>
      <c r="DK447">
        <v>54.679090000000002</v>
      </c>
      <c r="DL447">
        <v>19</v>
      </c>
      <c r="DM447">
        <v>20</v>
      </c>
    </row>
    <row r="448" spans="1:118" hidden="1" x14ac:dyDescent="0.25">
      <c r="A448" t="s">
        <v>62</v>
      </c>
      <c r="B448" t="s">
        <v>29</v>
      </c>
      <c r="C448" t="s">
        <v>29</v>
      </c>
      <c r="D448" t="s">
        <v>61</v>
      </c>
      <c r="E448" t="s">
        <v>61</v>
      </c>
      <c r="F448" t="s">
        <v>61</v>
      </c>
      <c r="G448" t="s">
        <v>61</v>
      </c>
      <c r="H448" t="s">
        <v>61</v>
      </c>
      <c r="I448" t="s">
        <v>208</v>
      </c>
      <c r="J448" s="22">
        <v>43732</v>
      </c>
      <c r="K448" s="28">
        <v>19</v>
      </c>
      <c r="L448">
        <v>19</v>
      </c>
      <c r="M448">
        <v>35</v>
      </c>
      <c r="N448">
        <v>35</v>
      </c>
      <c r="O448">
        <v>1</v>
      </c>
      <c r="P448">
        <v>0</v>
      </c>
      <c r="Q448">
        <v>0</v>
      </c>
      <c r="R448">
        <v>0</v>
      </c>
      <c r="S448" s="28">
        <v>0</v>
      </c>
      <c r="T448">
        <v>2284.6350000000002</v>
      </c>
      <c r="U448">
        <v>2128.056</v>
      </c>
      <c r="V448">
        <v>2092.6860000000001</v>
      </c>
      <c r="W448">
        <v>2136.7710000000002</v>
      </c>
      <c r="X448">
        <v>2124.4520000000002</v>
      </c>
      <c r="Y448">
        <v>2264.261</v>
      </c>
      <c r="Z448">
        <v>3021.4</v>
      </c>
      <c r="AA448">
        <v>2703.5259999999998</v>
      </c>
      <c r="AB448">
        <v>2814.7629999999999</v>
      </c>
      <c r="AC448">
        <v>3226.8429999999998</v>
      </c>
      <c r="AD448">
        <v>3488.08</v>
      </c>
      <c r="AE448">
        <v>3757.873</v>
      </c>
      <c r="AF448">
        <v>3936.8069999999998</v>
      </c>
      <c r="AG448">
        <v>3988.0889999999999</v>
      </c>
      <c r="AH448">
        <v>4148.1859999999997</v>
      </c>
      <c r="AI448">
        <v>4341.3220000000001</v>
      </c>
      <c r="AJ448">
        <v>4484.0360000000001</v>
      </c>
      <c r="AK448">
        <v>4744.4660000000003</v>
      </c>
      <c r="AL448">
        <v>3804.7159999999999</v>
      </c>
      <c r="AM448">
        <v>5046.7920000000004</v>
      </c>
      <c r="AN448">
        <v>4676.9129999999996</v>
      </c>
      <c r="AO448">
        <v>4220.1949999999997</v>
      </c>
      <c r="AP448">
        <v>2919.7860000000001</v>
      </c>
      <c r="AQ448">
        <v>2382.069</v>
      </c>
      <c r="AR448">
        <v>71</v>
      </c>
      <c r="AS448">
        <v>68</v>
      </c>
      <c r="AT448">
        <v>66.8</v>
      </c>
      <c r="AU448">
        <v>64.900000000000006</v>
      </c>
      <c r="AV448">
        <v>63.2</v>
      </c>
      <c r="AW448">
        <v>62.6</v>
      </c>
      <c r="AX448">
        <v>62</v>
      </c>
      <c r="AY448">
        <v>62.6</v>
      </c>
      <c r="AZ448">
        <v>66.900000000000006</v>
      </c>
      <c r="BA448">
        <v>72.2</v>
      </c>
      <c r="BB448">
        <v>77.7</v>
      </c>
      <c r="BC448">
        <v>82.2</v>
      </c>
      <c r="BD448">
        <v>84.9</v>
      </c>
      <c r="BE448">
        <v>87.6</v>
      </c>
      <c r="BF448">
        <v>89.5</v>
      </c>
      <c r="BG448">
        <v>91</v>
      </c>
      <c r="BH448">
        <v>91.6</v>
      </c>
      <c r="BI448">
        <v>92</v>
      </c>
      <c r="BJ448">
        <v>90.5</v>
      </c>
      <c r="BK448">
        <v>88</v>
      </c>
      <c r="BL448">
        <v>84.6</v>
      </c>
      <c r="BM448">
        <v>81.3</v>
      </c>
      <c r="BN448">
        <v>77.099999999999994</v>
      </c>
      <c r="BO448">
        <v>74.2</v>
      </c>
      <c r="BP448">
        <v>-32.84037</v>
      </c>
      <c r="BQ448">
        <v>37.532510000000002</v>
      </c>
      <c r="BR448">
        <v>13.74474</v>
      </c>
      <c r="BS448">
        <v>6.3571559999999998</v>
      </c>
      <c r="BT448">
        <v>59.003979999999999</v>
      </c>
      <c r="BU448">
        <v>27.696490000000001</v>
      </c>
      <c r="BV448">
        <v>-38.981990000000003</v>
      </c>
      <c r="BW448">
        <v>-11.118919999999999</v>
      </c>
      <c r="BX448">
        <v>-18.20177</v>
      </c>
      <c r="BY448">
        <v>-6.9918880000000003</v>
      </c>
      <c r="BZ448">
        <v>52.09686</v>
      </c>
      <c r="CA448">
        <v>34.749720000000003</v>
      </c>
      <c r="CB448">
        <v>58.699730000000002</v>
      </c>
      <c r="CC448">
        <v>130.57689999999999</v>
      </c>
      <c r="CD448">
        <v>52.547310000000003</v>
      </c>
      <c r="CE448">
        <v>-11.711539999999999</v>
      </c>
      <c r="CF448">
        <v>145.5127</v>
      </c>
      <c r="CG448">
        <v>-29.078299999999999</v>
      </c>
      <c r="CH448">
        <v>1002.001</v>
      </c>
      <c r="CI448">
        <v>-120.61750000000001</v>
      </c>
      <c r="CJ448">
        <v>-119.8165</v>
      </c>
      <c r="CK448">
        <v>-97.322140000000005</v>
      </c>
      <c r="CL448">
        <v>3.352449</v>
      </c>
      <c r="CM448">
        <v>-28.615590000000001</v>
      </c>
      <c r="CN448">
        <v>918.84709999999995</v>
      </c>
      <c r="CO448">
        <v>726.81769999999995</v>
      </c>
      <c r="CP448">
        <v>826.74</v>
      </c>
      <c r="CQ448">
        <v>936.6549</v>
      </c>
      <c r="CR448">
        <v>1215.1420000000001</v>
      </c>
      <c r="CS448">
        <v>998.63430000000005</v>
      </c>
      <c r="CT448">
        <v>592.79309999999998</v>
      </c>
      <c r="CU448">
        <v>740.87950000000001</v>
      </c>
      <c r="CV448">
        <v>667.54200000000003</v>
      </c>
      <c r="CW448">
        <v>1640.9829999999999</v>
      </c>
      <c r="CX448">
        <v>1387.518</v>
      </c>
      <c r="CY448">
        <v>1377.771</v>
      </c>
      <c r="CZ448">
        <v>1373.164</v>
      </c>
      <c r="DA448">
        <v>3366.5070000000001</v>
      </c>
      <c r="DB448">
        <v>3581.1770000000001</v>
      </c>
      <c r="DC448">
        <v>3847.5520000000001</v>
      </c>
      <c r="DD448">
        <v>2260.0219999999999</v>
      </c>
      <c r="DE448">
        <v>1043.6030000000001</v>
      </c>
      <c r="DF448">
        <v>1536.7619999999999</v>
      </c>
      <c r="DG448">
        <v>1455.0619999999999</v>
      </c>
      <c r="DH448">
        <v>2126.8220000000001</v>
      </c>
      <c r="DI448">
        <v>1374.741</v>
      </c>
      <c r="DJ448">
        <v>1102.0650000000001</v>
      </c>
      <c r="DK448">
        <v>1864.25</v>
      </c>
      <c r="DL448">
        <v>19</v>
      </c>
      <c r="DM448">
        <v>20</v>
      </c>
      <c r="DN448">
        <v>1</v>
      </c>
    </row>
    <row r="449" spans="1:118" hidden="1" x14ac:dyDescent="0.25">
      <c r="A449" t="s">
        <v>62</v>
      </c>
      <c r="B449" t="s">
        <v>61</v>
      </c>
      <c r="C449" t="s">
        <v>61</v>
      </c>
      <c r="D449" t="s">
        <v>61</v>
      </c>
      <c r="E449" t="s">
        <v>61</v>
      </c>
      <c r="F449" t="s">
        <v>61</v>
      </c>
      <c r="G449" t="s">
        <v>61</v>
      </c>
      <c r="H449" t="s">
        <v>61</v>
      </c>
      <c r="I449" t="s">
        <v>208</v>
      </c>
      <c r="J449" s="22">
        <v>43732</v>
      </c>
      <c r="K449" s="28">
        <v>19</v>
      </c>
      <c r="L449">
        <v>19</v>
      </c>
      <c r="M449">
        <v>621</v>
      </c>
      <c r="N449">
        <v>618</v>
      </c>
      <c r="O449">
        <v>1</v>
      </c>
      <c r="P449">
        <v>0</v>
      </c>
      <c r="Q449">
        <v>0</v>
      </c>
      <c r="R449">
        <v>0</v>
      </c>
      <c r="S449" s="28">
        <v>0</v>
      </c>
      <c r="T449">
        <v>76416.009999999995</v>
      </c>
      <c r="U449">
        <v>71054.86</v>
      </c>
      <c r="V449">
        <v>68478.28</v>
      </c>
      <c r="W449">
        <v>67450.490000000005</v>
      </c>
      <c r="X449">
        <v>70201.81</v>
      </c>
      <c r="Y449">
        <v>75248.539999999994</v>
      </c>
      <c r="Z449">
        <v>86882.49</v>
      </c>
      <c r="AA449">
        <v>88963.42</v>
      </c>
      <c r="AB449">
        <v>97715.43</v>
      </c>
      <c r="AC449">
        <v>110999.8</v>
      </c>
      <c r="AD449">
        <v>122257.1</v>
      </c>
      <c r="AE449">
        <v>130624.5</v>
      </c>
      <c r="AF449">
        <v>136802.20000000001</v>
      </c>
      <c r="AG449">
        <v>139711.4</v>
      </c>
      <c r="AH449">
        <v>142399</v>
      </c>
      <c r="AI449">
        <v>144880.20000000001</v>
      </c>
      <c r="AJ449">
        <v>146938.6</v>
      </c>
      <c r="AK449">
        <v>145096</v>
      </c>
      <c r="AL449">
        <v>126652.1</v>
      </c>
      <c r="AM449">
        <v>133984.4</v>
      </c>
      <c r="AN449">
        <v>124140.4</v>
      </c>
      <c r="AO449">
        <v>112724.6</v>
      </c>
      <c r="AP449">
        <v>99758.41</v>
      </c>
      <c r="AQ449">
        <v>91121.26</v>
      </c>
      <c r="AR449">
        <v>71.160820000000001</v>
      </c>
      <c r="AS449">
        <v>67.805989999999994</v>
      </c>
      <c r="AT449">
        <v>66.423519999999996</v>
      </c>
      <c r="AU449">
        <v>65.023970000000006</v>
      </c>
      <c r="AV449">
        <v>64.209509999999995</v>
      </c>
      <c r="AW449">
        <v>63.50367</v>
      </c>
      <c r="AX449">
        <v>63.113860000000003</v>
      </c>
      <c r="AY449">
        <v>62.777459999999998</v>
      </c>
      <c r="AZ449">
        <v>65.715710000000001</v>
      </c>
      <c r="BA449">
        <v>72.018559999999994</v>
      </c>
      <c r="BB449">
        <v>78.46669</v>
      </c>
      <c r="BC449">
        <v>83.099509999999995</v>
      </c>
      <c r="BD449">
        <v>86.491590000000002</v>
      </c>
      <c r="BE449">
        <v>88.976259999999996</v>
      </c>
      <c r="BF449">
        <v>90.79813</v>
      </c>
      <c r="BG449">
        <v>92.162199999999999</v>
      </c>
      <c r="BH449">
        <v>92.190730000000002</v>
      </c>
      <c r="BI449">
        <v>91.495590000000007</v>
      </c>
      <c r="BJ449">
        <v>88.785570000000007</v>
      </c>
      <c r="BK449">
        <v>85.553790000000006</v>
      </c>
      <c r="BL449">
        <v>81.854389999999995</v>
      </c>
      <c r="BM449">
        <v>78.926540000000003</v>
      </c>
      <c r="BN449">
        <v>76.993070000000003</v>
      </c>
      <c r="BO449">
        <v>74.92089</v>
      </c>
      <c r="BP449">
        <v>-1020.391</v>
      </c>
      <c r="BQ449">
        <v>-1034.99</v>
      </c>
      <c r="BR449">
        <v>-702.65790000000004</v>
      </c>
      <c r="BS449">
        <v>-588.79700000000003</v>
      </c>
      <c r="BT449">
        <v>-280.58920000000001</v>
      </c>
      <c r="BU449">
        <v>-292.21870000000001</v>
      </c>
      <c r="BV449">
        <v>-578.31769999999995</v>
      </c>
      <c r="BW449">
        <v>437.26080000000002</v>
      </c>
      <c r="BX449">
        <v>-18.819579999999998</v>
      </c>
      <c r="BY449">
        <v>-113.9319</v>
      </c>
      <c r="BZ449">
        <v>817.59059999999999</v>
      </c>
      <c r="CA449">
        <v>690.56399999999996</v>
      </c>
      <c r="CB449">
        <v>597.2672</v>
      </c>
      <c r="CC449">
        <v>666.48720000000003</v>
      </c>
      <c r="CD449">
        <v>604.05129999999997</v>
      </c>
      <c r="CE449">
        <v>-328.10329999999999</v>
      </c>
      <c r="CF449">
        <v>-1016.895</v>
      </c>
      <c r="CG449">
        <v>169.03229999999999</v>
      </c>
      <c r="CH449">
        <v>14511.74</v>
      </c>
      <c r="CI449">
        <v>1747.4570000000001</v>
      </c>
      <c r="CJ449">
        <v>758.97400000000005</v>
      </c>
      <c r="CK449">
        <v>844.10019999999997</v>
      </c>
      <c r="CL449">
        <v>444.05459999999999</v>
      </c>
      <c r="CM449">
        <v>265.82499999999999</v>
      </c>
      <c r="CN449">
        <v>1180629</v>
      </c>
      <c r="CO449">
        <v>1675425</v>
      </c>
      <c r="CP449">
        <v>1608896</v>
      </c>
      <c r="CQ449">
        <v>1036809</v>
      </c>
      <c r="CR449">
        <v>571580.5</v>
      </c>
      <c r="CS449">
        <v>192969.8</v>
      </c>
      <c r="CT449">
        <v>164580.79999999999</v>
      </c>
      <c r="CU449">
        <v>250553.8</v>
      </c>
      <c r="CV449">
        <v>230057.1</v>
      </c>
      <c r="CW449">
        <v>615013.9</v>
      </c>
      <c r="CX449">
        <v>1091677</v>
      </c>
      <c r="CY449">
        <v>1381617</v>
      </c>
      <c r="CZ449">
        <v>1266116</v>
      </c>
      <c r="DA449">
        <v>1118934</v>
      </c>
      <c r="DB449">
        <v>1038358</v>
      </c>
      <c r="DC449">
        <v>965115.9</v>
      </c>
      <c r="DD449">
        <v>1085934</v>
      </c>
      <c r="DE449">
        <v>1120147</v>
      </c>
      <c r="DF449">
        <v>1090199</v>
      </c>
      <c r="DG449">
        <v>864429.6</v>
      </c>
      <c r="DH449">
        <v>839953.2</v>
      </c>
      <c r="DI449">
        <v>322004.59999999998</v>
      </c>
      <c r="DJ449">
        <v>126666.5</v>
      </c>
      <c r="DK449">
        <v>292036.3</v>
      </c>
      <c r="DL449">
        <v>19</v>
      </c>
      <c r="DM449">
        <v>20</v>
      </c>
    </row>
    <row r="450" spans="1:118" hidden="1" x14ac:dyDescent="0.25">
      <c r="A450" t="s">
        <v>62</v>
      </c>
      <c r="B450" t="s">
        <v>104</v>
      </c>
      <c r="C450" t="s">
        <v>104</v>
      </c>
      <c r="D450" t="s">
        <v>61</v>
      </c>
      <c r="E450" t="s">
        <v>61</v>
      </c>
      <c r="F450" t="s">
        <v>61</v>
      </c>
      <c r="G450" t="s">
        <v>61</v>
      </c>
      <c r="H450" t="s">
        <v>61</v>
      </c>
      <c r="I450" t="s">
        <v>199</v>
      </c>
      <c r="J450" s="22">
        <v>43732</v>
      </c>
      <c r="K450" s="28">
        <v>19</v>
      </c>
      <c r="L450">
        <v>19</v>
      </c>
      <c r="M450">
        <v>16</v>
      </c>
      <c r="N450">
        <v>16</v>
      </c>
      <c r="O450">
        <v>0</v>
      </c>
      <c r="P450">
        <v>1</v>
      </c>
      <c r="Q450">
        <v>0</v>
      </c>
      <c r="R450">
        <v>1</v>
      </c>
      <c r="S450" s="28">
        <v>1</v>
      </c>
      <c r="AR450">
        <v>66.875</v>
      </c>
      <c r="AS450">
        <v>64.5</v>
      </c>
      <c r="AT450">
        <v>62.875</v>
      </c>
      <c r="AU450">
        <v>61.5</v>
      </c>
      <c r="AV450">
        <v>60.75</v>
      </c>
      <c r="AW450">
        <v>60.375</v>
      </c>
      <c r="AX450">
        <v>58.75</v>
      </c>
      <c r="AY450">
        <v>58.25</v>
      </c>
      <c r="AZ450">
        <v>62.875</v>
      </c>
      <c r="BA450">
        <v>70.875</v>
      </c>
      <c r="BB450">
        <v>79.25</v>
      </c>
      <c r="BC450">
        <v>87.75</v>
      </c>
      <c r="BD450">
        <v>91.75</v>
      </c>
      <c r="BE450">
        <v>95.125</v>
      </c>
      <c r="BF450">
        <v>98</v>
      </c>
      <c r="BG450">
        <v>100.375</v>
      </c>
      <c r="BH450">
        <v>97.125</v>
      </c>
      <c r="BI450">
        <v>96</v>
      </c>
      <c r="BJ450">
        <v>93.875</v>
      </c>
      <c r="BK450">
        <v>86.5</v>
      </c>
      <c r="BL450">
        <v>80.5</v>
      </c>
      <c r="BM450">
        <v>77.375</v>
      </c>
      <c r="BN450">
        <v>73.375</v>
      </c>
      <c r="BO450">
        <v>71.125</v>
      </c>
      <c r="DL450">
        <v>19</v>
      </c>
      <c r="DM450">
        <v>19</v>
      </c>
    </row>
    <row r="451" spans="1:118" hidden="1" x14ac:dyDescent="0.25">
      <c r="A451" t="s">
        <v>62</v>
      </c>
      <c r="B451" t="s">
        <v>102</v>
      </c>
      <c r="C451" t="s">
        <v>61</v>
      </c>
      <c r="D451" t="s">
        <v>61</v>
      </c>
      <c r="E451" t="s">
        <v>61</v>
      </c>
      <c r="F451" t="s">
        <v>61</v>
      </c>
      <c r="G451" t="s">
        <v>61</v>
      </c>
      <c r="H451" t="s">
        <v>102</v>
      </c>
      <c r="I451" t="s">
        <v>199</v>
      </c>
      <c r="J451" s="22">
        <v>43732</v>
      </c>
      <c r="K451" s="28">
        <v>19</v>
      </c>
      <c r="L451">
        <v>19</v>
      </c>
      <c r="M451">
        <v>216</v>
      </c>
      <c r="N451">
        <v>215</v>
      </c>
      <c r="O451">
        <v>0</v>
      </c>
      <c r="P451">
        <v>0</v>
      </c>
      <c r="Q451">
        <v>0</v>
      </c>
      <c r="R451">
        <v>0</v>
      </c>
      <c r="S451" s="28">
        <v>0</v>
      </c>
      <c r="T451">
        <v>36722.639999999999</v>
      </c>
      <c r="U451">
        <v>35499.279999999999</v>
      </c>
      <c r="V451">
        <v>34619.1</v>
      </c>
      <c r="W451">
        <v>34384.53</v>
      </c>
      <c r="X451">
        <v>35296.21</v>
      </c>
      <c r="Y451">
        <v>38532.36</v>
      </c>
      <c r="Z451">
        <v>46147.58</v>
      </c>
      <c r="AA451">
        <v>45558.61</v>
      </c>
      <c r="AB451">
        <v>51117.81</v>
      </c>
      <c r="AC451">
        <v>56851.99</v>
      </c>
      <c r="AD451">
        <v>62369.21</v>
      </c>
      <c r="AE451">
        <v>65978.52</v>
      </c>
      <c r="AF451">
        <v>68503.710000000006</v>
      </c>
      <c r="AG451">
        <v>70252.09</v>
      </c>
      <c r="AH451">
        <v>71965.47</v>
      </c>
      <c r="AI451">
        <v>73779.33</v>
      </c>
      <c r="AJ451">
        <v>75388.240000000005</v>
      </c>
      <c r="AK451">
        <v>74402.44</v>
      </c>
      <c r="AL451">
        <v>63524.72</v>
      </c>
      <c r="AM451">
        <v>68165.429999999993</v>
      </c>
      <c r="AN451">
        <v>61255.18</v>
      </c>
      <c r="AO451">
        <v>54271.79</v>
      </c>
      <c r="AP451">
        <v>46867.74</v>
      </c>
      <c r="AQ451">
        <v>41203.79</v>
      </c>
      <c r="AR451">
        <v>70.995329999999996</v>
      </c>
      <c r="AS451">
        <v>67.537379999999999</v>
      </c>
      <c r="AT451">
        <v>66.142520000000005</v>
      </c>
      <c r="AU451">
        <v>64.836449999999999</v>
      </c>
      <c r="AV451">
        <v>64.023359999999997</v>
      </c>
      <c r="AW451">
        <v>63.422899999999998</v>
      </c>
      <c r="AX451">
        <v>63.042059999999999</v>
      </c>
      <c r="AY451">
        <v>62.740650000000002</v>
      </c>
      <c r="AZ451">
        <v>65.635509999999996</v>
      </c>
      <c r="BA451">
        <v>72.070089999999993</v>
      </c>
      <c r="BB451">
        <v>78.609809999999996</v>
      </c>
      <c r="BC451">
        <v>83.275700000000001</v>
      </c>
      <c r="BD451">
        <v>86.647189999999995</v>
      </c>
      <c r="BE451">
        <v>89.200940000000003</v>
      </c>
      <c r="BF451">
        <v>91.226640000000003</v>
      </c>
      <c r="BG451">
        <v>92.710279999999997</v>
      </c>
      <c r="BH451">
        <v>92.780370000000005</v>
      </c>
      <c r="BI451">
        <v>91.964950000000002</v>
      </c>
      <c r="BJ451">
        <v>88.761679999999998</v>
      </c>
      <c r="BK451">
        <v>85.310749999999999</v>
      </c>
      <c r="BL451">
        <v>81.626170000000002</v>
      </c>
      <c r="BM451">
        <v>78.574770000000001</v>
      </c>
      <c r="BN451">
        <v>76.780370000000005</v>
      </c>
      <c r="BO451">
        <v>74.918220000000005</v>
      </c>
      <c r="BP451">
        <v>-810.29190000000006</v>
      </c>
      <c r="BQ451">
        <v>-750.40610000000004</v>
      </c>
      <c r="BR451">
        <v>-419.95310000000001</v>
      </c>
      <c r="BS451">
        <v>-307.91340000000002</v>
      </c>
      <c r="BT451">
        <v>-39.193959999999997</v>
      </c>
      <c r="BU451">
        <v>-61.943980000000003</v>
      </c>
      <c r="BV451">
        <v>-92.841449999999995</v>
      </c>
      <c r="BW451">
        <v>332.25060000000002</v>
      </c>
      <c r="BX451">
        <v>-108.68689999999999</v>
      </c>
      <c r="BY451">
        <v>-187.65379999999999</v>
      </c>
      <c r="BZ451">
        <v>491.76150000000001</v>
      </c>
      <c r="CA451">
        <v>474.21030000000002</v>
      </c>
      <c r="CB451">
        <v>419.61880000000002</v>
      </c>
      <c r="CC451">
        <v>516.78859999999997</v>
      </c>
      <c r="CD451">
        <v>445.43860000000001</v>
      </c>
      <c r="CE451">
        <v>-382.67070000000001</v>
      </c>
      <c r="CF451">
        <v>-854.96280000000002</v>
      </c>
      <c r="CG451">
        <v>193.7544</v>
      </c>
      <c r="CH451">
        <v>9952.6869999999999</v>
      </c>
      <c r="CI451">
        <v>1438.6389999999999</v>
      </c>
      <c r="CJ451">
        <v>701.55849999999998</v>
      </c>
      <c r="CK451">
        <v>597.77340000000004</v>
      </c>
      <c r="CL451">
        <v>125.4115</v>
      </c>
      <c r="CM451">
        <v>-37.908439999999999</v>
      </c>
      <c r="CN451">
        <v>22286.01</v>
      </c>
      <c r="CO451">
        <v>31171.43</v>
      </c>
      <c r="CP451">
        <v>38328.199999999997</v>
      </c>
      <c r="CQ451">
        <v>75018.92</v>
      </c>
      <c r="CR451">
        <v>54400.54</v>
      </c>
      <c r="CS451">
        <v>16872.810000000001</v>
      </c>
      <c r="CT451">
        <v>15245.01</v>
      </c>
      <c r="CU451">
        <v>14054.98</v>
      </c>
      <c r="CV451">
        <v>29231.72</v>
      </c>
      <c r="CW451">
        <v>46684.639999999999</v>
      </c>
      <c r="CX451">
        <v>45595.53</v>
      </c>
      <c r="CY451">
        <v>40612.43</v>
      </c>
      <c r="CZ451">
        <v>41634.86</v>
      </c>
      <c r="DA451">
        <v>45284.4</v>
      </c>
      <c r="DB451">
        <v>55237.55</v>
      </c>
      <c r="DC451">
        <v>61478.29</v>
      </c>
      <c r="DD451">
        <v>101219.4</v>
      </c>
      <c r="DE451">
        <v>123045.7</v>
      </c>
      <c r="DF451">
        <v>140573.20000000001</v>
      </c>
      <c r="DG451">
        <v>101308.7</v>
      </c>
      <c r="DH451">
        <v>94417.16</v>
      </c>
      <c r="DI451">
        <v>58983.02</v>
      </c>
      <c r="DJ451">
        <v>63756.13</v>
      </c>
      <c r="DK451">
        <v>52114.91</v>
      </c>
      <c r="DL451">
        <v>19</v>
      </c>
      <c r="DM451">
        <v>19</v>
      </c>
    </row>
    <row r="452" spans="1:118" hidden="1" x14ac:dyDescent="0.25">
      <c r="A452" t="s">
        <v>62</v>
      </c>
      <c r="B452" t="s">
        <v>203</v>
      </c>
      <c r="C452" t="s">
        <v>61</v>
      </c>
      <c r="D452" t="s">
        <v>61</v>
      </c>
      <c r="E452" t="s">
        <v>61</v>
      </c>
      <c r="F452" t="s">
        <v>98</v>
      </c>
      <c r="G452" t="s">
        <v>61</v>
      </c>
      <c r="H452" t="s">
        <v>61</v>
      </c>
      <c r="I452" t="s">
        <v>199</v>
      </c>
      <c r="J452" s="22">
        <v>43732</v>
      </c>
      <c r="K452" s="28">
        <v>19</v>
      </c>
      <c r="L452">
        <v>19</v>
      </c>
      <c r="M452">
        <v>118</v>
      </c>
      <c r="N452">
        <v>117</v>
      </c>
      <c r="O452">
        <v>0</v>
      </c>
      <c r="P452">
        <v>0</v>
      </c>
      <c r="Q452">
        <v>0</v>
      </c>
      <c r="R452">
        <v>0</v>
      </c>
      <c r="S452" s="28">
        <v>0</v>
      </c>
      <c r="T452">
        <v>13314.62</v>
      </c>
      <c r="U452">
        <v>12788.39</v>
      </c>
      <c r="V452">
        <v>12609.58</v>
      </c>
      <c r="W452">
        <v>12909.82</v>
      </c>
      <c r="X452">
        <v>12988.68</v>
      </c>
      <c r="Y452">
        <v>13297.24</v>
      </c>
      <c r="Z452">
        <v>15470.28</v>
      </c>
      <c r="AA452">
        <v>14565.73</v>
      </c>
      <c r="AB452">
        <v>16048.77</v>
      </c>
      <c r="AC452">
        <v>16365.49</v>
      </c>
      <c r="AD452">
        <v>16817.27</v>
      </c>
      <c r="AE452">
        <v>17973.5</v>
      </c>
      <c r="AF452">
        <v>19087.009999999998</v>
      </c>
      <c r="AG452">
        <v>20246.830000000002</v>
      </c>
      <c r="AH452">
        <v>21464.67</v>
      </c>
      <c r="AI452">
        <v>22941.82</v>
      </c>
      <c r="AJ452">
        <v>24659.05</v>
      </c>
      <c r="AK452">
        <v>25214.67</v>
      </c>
      <c r="AL452">
        <v>20120.169999999998</v>
      </c>
      <c r="AM452">
        <v>25737.71</v>
      </c>
      <c r="AN452">
        <v>24943.48</v>
      </c>
      <c r="AO452">
        <v>23191.85</v>
      </c>
      <c r="AP452">
        <v>19640.79</v>
      </c>
      <c r="AQ452">
        <v>15655.95</v>
      </c>
      <c r="AR452">
        <v>71.222219999999993</v>
      </c>
      <c r="AS452">
        <v>67.876069999999999</v>
      </c>
      <c r="AT452">
        <v>66.504270000000005</v>
      </c>
      <c r="AU452">
        <v>65.149569999999997</v>
      </c>
      <c r="AV452">
        <v>64.45299</v>
      </c>
      <c r="AW452">
        <v>63.790599999999998</v>
      </c>
      <c r="AX452">
        <v>63.363250000000001</v>
      </c>
      <c r="AY452">
        <v>63.017090000000003</v>
      </c>
      <c r="AZ452">
        <v>65.923079999999999</v>
      </c>
      <c r="BA452">
        <v>72.132480000000001</v>
      </c>
      <c r="BB452">
        <v>78.393169999999998</v>
      </c>
      <c r="BC452">
        <v>82.931629999999998</v>
      </c>
      <c r="BD452">
        <v>86.329059999999998</v>
      </c>
      <c r="BE452">
        <v>88.858969999999999</v>
      </c>
      <c r="BF452">
        <v>90.726489999999998</v>
      </c>
      <c r="BG452">
        <v>92.153850000000006</v>
      </c>
      <c r="BH452">
        <v>92.205129999999997</v>
      </c>
      <c r="BI452">
        <v>91.517099999999999</v>
      </c>
      <c r="BJ452">
        <v>88.777780000000007</v>
      </c>
      <c r="BK452">
        <v>85.380340000000004</v>
      </c>
      <c r="BL452">
        <v>81.756410000000002</v>
      </c>
      <c r="BM452">
        <v>78.816239999999993</v>
      </c>
      <c r="BN452">
        <v>76.957269999999994</v>
      </c>
      <c r="BO452">
        <v>74.978629999999995</v>
      </c>
      <c r="BP452">
        <v>-200.7355</v>
      </c>
      <c r="BQ452">
        <v>-210.76310000000001</v>
      </c>
      <c r="BR452">
        <v>-167.5069</v>
      </c>
      <c r="BS452">
        <v>-223.55510000000001</v>
      </c>
      <c r="BT452">
        <v>-135.05179999999999</v>
      </c>
      <c r="BU452">
        <v>-148.74770000000001</v>
      </c>
      <c r="BV452">
        <v>-469.82920000000001</v>
      </c>
      <c r="BW452">
        <v>84.745959999999997</v>
      </c>
      <c r="BX452">
        <v>193.78380000000001</v>
      </c>
      <c r="BY452">
        <v>61.313609999999997</v>
      </c>
      <c r="BZ452">
        <v>198.78120000000001</v>
      </c>
      <c r="CA452">
        <v>118.2856</v>
      </c>
      <c r="CB452">
        <v>-0.4319057</v>
      </c>
      <c r="CC452">
        <v>-35.002940000000002</v>
      </c>
      <c r="CD452">
        <v>-115.4589</v>
      </c>
      <c r="CE452">
        <v>-337.23320000000001</v>
      </c>
      <c r="CF452">
        <v>-290.36160000000001</v>
      </c>
      <c r="CG452">
        <v>261.45639999999997</v>
      </c>
      <c r="CH452">
        <v>5883.8789999999999</v>
      </c>
      <c r="CI452">
        <v>544.90989999999999</v>
      </c>
      <c r="CJ452">
        <v>59.398940000000003</v>
      </c>
      <c r="CK452">
        <v>111.3981</v>
      </c>
      <c r="CL452">
        <v>111.38809999999999</v>
      </c>
      <c r="CM452">
        <v>268.59429999999998</v>
      </c>
      <c r="CN452">
        <v>4252.6589999999997</v>
      </c>
      <c r="CO452">
        <v>3670.1860000000001</v>
      </c>
      <c r="CP452">
        <v>3523.6370000000002</v>
      </c>
      <c r="CQ452">
        <v>3378.355</v>
      </c>
      <c r="CR452">
        <v>2937.4380000000001</v>
      </c>
      <c r="CS452">
        <v>2052.779</v>
      </c>
      <c r="CT452">
        <v>2227.2159999999999</v>
      </c>
      <c r="CU452">
        <v>1841.701</v>
      </c>
      <c r="CV452">
        <v>2438.5</v>
      </c>
      <c r="CW452">
        <v>4613.4589999999998</v>
      </c>
      <c r="CX452">
        <v>8561.7870000000003</v>
      </c>
      <c r="CY452">
        <v>9481.9750000000004</v>
      </c>
      <c r="CZ452">
        <v>8842.0059999999994</v>
      </c>
      <c r="DA452">
        <v>8598.6139999999996</v>
      </c>
      <c r="DB452">
        <v>9576.4650000000001</v>
      </c>
      <c r="DC452">
        <v>11369.33</v>
      </c>
      <c r="DD452">
        <v>10710.75</v>
      </c>
      <c r="DE452">
        <v>8448.5750000000007</v>
      </c>
      <c r="DF452">
        <v>10469.75</v>
      </c>
      <c r="DG452">
        <v>5390.9279999999999</v>
      </c>
      <c r="DH452">
        <v>6626.5820000000003</v>
      </c>
      <c r="DI452">
        <v>6195.7669999999998</v>
      </c>
      <c r="DJ452">
        <v>6155.3609999999999</v>
      </c>
      <c r="DK452">
        <v>8047.8429999999998</v>
      </c>
      <c r="DL452">
        <v>19</v>
      </c>
      <c r="DM452">
        <v>19</v>
      </c>
    </row>
    <row r="453" spans="1:118" hidden="1" x14ac:dyDescent="0.25">
      <c r="A453" t="s">
        <v>62</v>
      </c>
      <c r="B453" t="s">
        <v>38</v>
      </c>
      <c r="C453" t="s">
        <v>61</v>
      </c>
      <c r="D453" t="s">
        <v>61</v>
      </c>
      <c r="E453" t="s">
        <v>38</v>
      </c>
      <c r="F453" t="s">
        <v>61</v>
      </c>
      <c r="G453" t="s">
        <v>61</v>
      </c>
      <c r="H453" t="s">
        <v>61</v>
      </c>
      <c r="I453" t="s">
        <v>199</v>
      </c>
      <c r="J453" s="22">
        <v>43732</v>
      </c>
      <c r="K453" s="28">
        <v>19</v>
      </c>
      <c r="L453">
        <v>19</v>
      </c>
      <c r="M453">
        <v>2</v>
      </c>
      <c r="N453">
        <v>2</v>
      </c>
      <c r="O453">
        <v>0</v>
      </c>
      <c r="P453">
        <v>0</v>
      </c>
      <c r="Q453">
        <v>1</v>
      </c>
      <c r="R453">
        <v>1</v>
      </c>
      <c r="S453" s="28">
        <v>1</v>
      </c>
      <c r="AR453">
        <v>70.5</v>
      </c>
      <c r="AS453">
        <v>66.5</v>
      </c>
      <c r="AT453">
        <v>65</v>
      </c>
      <c r="AU453">
        <v>64</v>
      </c>
      <c r="AV453">
        <v>62.5</v>
      </c>
      <c r="AW453">
        <v>62</v>
      </c>
      <c r="AX453">
        <v>61.5</v>
      </c>
      <c r="AY453">
        <v>61.5</v>
      </c>
      <c r="AZ453">
        <v>64.5</v>
      </c>
      <c r="BA453">
        <v>72</v>
      </c>
      <c r="BB453">
        <v>80.5</v>
      </c>
      <c r="BC453">
        <v>85.5</v>
      </c>
      <c r="BD453">
        <v>88</v>
      </c>
      <c r="BE453">
        <v>90.5</v>
      </c>
      <c r="BF453">
        <v>93</v>
      </c>
      <c r="BG453">
        <v>95</v>
      </c>
      <c r="BH453">
        <v>96</v>
      </c>
      <c r="BI453">
        <v>94</v>
      </c>
      <c r="BJ453">
        <v>88.5</v>
      </c>
      <c r="BK453">
        <v>85</v>
      </c>
      <c r="BL453">
        <v>81.5</v>
      </c>
      <c r="BM453">
        <v>78</v>
      </c>
      <c r="BN453">
        <v>76.5</v>
      </c>
      <c r="BO453">
        <v>75</v>
      </c>
      <c r="DL453">
        <v>19</v>
      </c>
      <c r="DM453">
        <v>19</v>
      </c>
    </row>
    <row r="454" spans="1:118" hidden="1" x14ac:dyDescent="0.25">
      <c r="A454" t="s">
        <v>62</v>
      </c>
      <c r="B454" t="s">
        <v>108</v>
      </c>
      <c r="C454" t="s">
        <v>61</v>
      </c>
      <c r="D454" t="s">
        <v>108</v>
      </c>
      <c r="E454" t="s">
        <v>61</v>
      </c>
      <c r="F454" t="s">
        <v>61</v>
      </c>
      <c r="G454" t="s">
        <v>61</v>
      </c>
      <c r="H454" t="s">
        <v>61</v>
      </c>
      <c r="I454" t="s">
        <v>199</v>
      </c>
      <c r="J454" s="22">
        <v>43732</v>
      </c>
      <c r="K454" s="28">
        <v>19</v>
      </c>
      <c r="L454">
        <v>20</v>
      </c>
      <c r="M454">
        <v>22</v>
      </c>
      <c r="N454">
        <v>22</v>
      </c>
      <c r="O454">
        <v>0</v>
      </c>
      <c r="P454">
        <v>0</v>
      </c>
      <c r="Q454">
        <v>0</v>
      </c>
      <c r="R454">
        <v>1</v>
      </c>
      <c r="S454" s="28">
        <v>1</v>
      </c>
      <c r="AR454">
        <v>69.681820000000002</v>
      </c>
      <c r="AS454">
        <v>65.909090000000006</v>
      </c>
      <c r="AT454">
        <v>64.454539999999994</v>
      </c>
      <c r="AU454">
        <v>63.113639999999997</v>
      </c>
      <c r="AV454">
        <v>62.5</v>
      </c>
      <c r="AW454">
        <v>61.818179999999998</v>
      </c>
      <c r="AX454">
        <v>61.545459999999999</v>
      </c>
      <c r="AY454">
        <v>61.522730000000003</v>
      </c>
      <c r="AZ454">
        <v>65.045460000000006</v>
      </c>
      <c r="BA454">
        <v>72.181820000000002</v>
      </c>
      <c r="BB454">
        <v>78.590909999999994</v>
      </c>
      <c r="BC454">
        <v>83.522729999999996</v>
      </c>
      <c r="BD454">
        <v>87.659090000000006</v>
      </c>
      <c r="BE454">
        <v>89.863640000000004</v>
      </c>
      <c r="BF454">
        <v>90.977270000000004</v>
      </c>
      <c r="BG454">
        <v>91.431820000000002</v>
      </c>
      <c r="BH454">
        <v>90.727270000000004</v>
      </c>
      <c r="BI454">
        <v>89.5</v>
      </c>
      <c r="BJ454">
        <v>87.409090000000006</v>
      </c>
      <c r="BK454">
        <v>84.204539999999994</v>
      </c>
      <c r="BL454">
        <v>80.727270000000004</v>
      </c>
      <c r="BM454">
        <v>77.795460000000006</v>
      </c>
      <c r="BN454">
        <v>75.454539999999994</v>
      </c>
      <c r="BO454">
        <v>73.636359999999996</v>
      </c>
      <c r="DL454">
        <v>19</v>
      </c>
      <c r="DM454">
        <v>20</v>
      </c>
    </row>
    <row r="455" spans="1:118" hidden="1" x14ac:dyDescent="0.25">
      <c r="A455" t="s">
        <v>62</v>
      </c>
      <c r="B455" t="s">
        <v>30</v>
      </c>
      <c r="C455" t="s">
        <v>61</v>
      </c>
      <c r="D455" t="s">
        <v>61</v>
      </c>
      <c r="E455" t="s">
        <v>30</v>
      </c>
      <c r="F455" t="s">
        <v>61</v>
      </c>
      <c r="G455" t="s">
        <v>61</v>
      </c>
      <c r="H455" t="s">
        <v>61</v>
      </c>
      <c r="I455" t="s">
        <v>199</v>
      </c>
      <c r="J455" s="22">
        <v>43732</v>
      </c>
      <c r="K455" s="28">
        <v>19</v>
      </c>
      <c r="L455">
        <v>19</v>
      </c>
      <c r="M455">
        <v>21</v>
      </c>
      <c r="N455">
        <v>20</v>
      </c>
      <c r="O455">
        <v>0</v>
      </c>
      <c r="P455">
        <v>1</v>
      </c>
      <c r="Q455">
        <v>0</v>
      </c>
      <c r="R455">
        <v>0</v>
      </c>
      <c r="S455" s="28">
        <v>1</v>
      </c>
      <c r="AR455">
        <v>74.789469999999994</v>
      </c>
      <c r="AS455">
        <v>72.63158</v>
      </c>
      <c r="AT455">
        <v>71.605260000000001</v>
      </c>
      <c r="AU455">
        <v>69.157899999999998</v>
      </c>
      <c r="AV455">
        <v>68.157899999999998</v>
      </c>
      <c r="AW455">
        <v>66.763159999999999</v>
      </c>
      <c r="AX455">
        <v>66.289469999999994</v>
      </c>
      <c r="AY455">
        <v>64.947360000000003</v>
      </c>
      <c r="AZ455">
        <v>66.605260000000001</v>
      </c>
      <c r="BA455">
        <v>70.842100000000002</v>
      </c>
      <c r="BB455">
        <v>76.710530000000006</v>
      </c>
      <c r="BC455">
        <v>80.657899999999998</v>
      </c>
      <c r="BD455">
        <v>83.263159999999999</v>
      </c>
      <c r="BE455">
        <v>86.210530000000006</v>
      </c>
      <c r="BF455">
        <v>88.710530000000006</v>
      </c>
      <c r="BG455">
        <v>90.657899999999998</v>
      </c>
      <c r="BH455">
        <v>91.526309999999995</v>
      </c>
      <c r="BI455">
        <v>92.315790000000007</v>
      </c>
      <c r="BJ455">
        <v>90.736840000000001</v>
      </c>
      <c r="BK455">
        <v>88.710530000000006</v>
      </c>
      <c r="BL455">
        <v>84.815790000000007</v>
      </c>
      <c r="BM455">
        <v>82.736840000000001</v>
      </c>
      <c r="BN455">
        <v>81.184209999999993</v>
      </c>
      <c r="BO455">
        <v>77.447360000000003</v>
      </c>
      <c r="DL455">
        <v>19</v>
      </c>
      <c r="DM455">
        <v>19</v>
      </c>
    </row>
    <row r="456" spans="1:118" hidden="1" x14ac:dyDescent="0.25">
      <c r="A456" t="s">
        <v>62</v>
      </c>
      <c r="B456" t="s">
        <v>109</v>
      </c>
      <c r="C456" t="s">
        <v>61</v>
      </c>
      <c r="D456" t="s">
        <v>109</v>
      </c>
      <c r="E456" t="s">
        <v>61</v>
      </c>
      <c r="F456" t="s">
        <v>61</v>
      </c>
      <c r="G456" t="s">
        <v>61</v>
      </c>
      <c r="H456" t="s">
        <v>61</v>
      </c>
      <c r="I456" t="s">
        <v>199</v>
      </c>
      <c r="J456" s="22">
        <v>43732</v>
      </c>
      <c r="K456" s="28">
        <v>19</v>
      </c>
      <c r="L456">
        <v>19</v>
      </c>
      <c r="M456">
        <v>60</v>
      </c>
      <c r="N456">
        <v>60</v>
      </c>
      <c r="O456">
        <v>0</v>
      </c>
      <c r="P456">
        <v>0</v>
      </c>
      <c r="Q456">
        <v>0</v>
      </c>
      <c r="R456">
        <v>1</v>
      </c>
      <c r="S456" s="28">
        <v>1</v>
      </c>
      <c r="AR456">
        <v>70.5</v>
      </c>
      <c r="AS456">
        <v>66.5</v>
      </c>
      <c r="AT456">
        <v>65</v>
      </c>
      <c r="AU456">
        <v>64</v>
      </c>
      <c r="AV456">
        <v>62.5</v>
      </c>
      <c r="AW456">
        <v>62</v>
      </c>
      <c r="AX456">
        <v>61.5</v>
      </c>
      <c r="AY456">
        <v>61.5</v>
      </c>
      <c r="AZ456">
        <v>64.5</v>
      </c>
      <c r="BA456">
        <v>72</v>
      </c>
      <c r="BB456">
        <v>80.5</v>
      </c>
      <c r="BC456">
        <v>85.5</v>
      </c>
      <c r="BD456">
        <v>88</v>
      </c>
      <c r="BE456">
        <v>90.5</v>
      </c>
      <c r="BF456">
        <v>93</v>
      </c>
      <c r="BG456">
        <v>95</v>
      </c>
      <c r="BH456">
        <v>96</v>
      </c>
      <c r="BI456">
        <v>94</v>
      </c>
      <c r="BJ456">
        <v>88.5</v>
      </c>
      <c r="BK456">
        <v>85</v>
      </c>
      <c r="BL456">
        <v>81.5</v>
      </c>
      <c r="BM456">
        <v>78</v>
      </c>
      <c r="BN456">
        <v>76.5</v>
      </c>
      <c r="BO456">
        <v>75</v>
      </c>
      <c r="DL456">
        <v>19</v>
      </c>
      <c r="DM456">
        <v>19</v>
      </c>
    </row>
    <row r="457" spans="1:118" hidden="1" x14ac:dyDescent="0.25">
      <c r="A457" t="s">
        <v>62</v>
      </c>
      <c r="B457" t="s">
        <v>31</v>
      </c>
      <c r="C457" t="s">
        <v>61</v>
      </c>
      <c r="D457" t="s">
        <v>61</v>
      </c>
      <c r="E457" t="s">
        <v>31</v>
      </c>
      <c r="F457" t="s">
        <v>61</v>
      </c>
      <c r="G457" t="s">
        <v>61</v>
      </c>
      <c r="H457" t="s">
        <v>61</v>
      </c>
      <c r="I457" t="s">
        <v>199</v>
      </c>
      <c r="J457" s="22">
        <v>43732</v>
      </c>
      <c r="K457" s="28">
        <v>19</v>
      </c>
      <c r="L457">
        <v>19</v>
      </c>
      <c r="M457">
        <v>8</v>
      </c>
      <c r="N457">
        <v>8</v>
      </c>
      <c r="O457">
        <v>0</v>
      </c>
      <c r="P457">
        <v>0</v>
      </c>
      <c r="Q457">
        <v>1</v>
      </c>
      <c r="R457">
        <v>0</v>
      </c>
      <c r="S457" s="28">
        <v>1</v>
      </c>
      <c r="AR457">
        <v>74.3125</v>
      </c>
      <c r="AS457">
        <v>71</v>
      </c>
      <c r="AT457">
        <v>68.25</v>
      </c>
      <c r="AU457">
        <v>67.1875</v>
      </c>
      <c r="AV457">
        <v>66.0625</v>
      </c>
      <c r="AW457">
        <v>65.5625</v>
      </c>
      <c r="AX457">
        <v>64.5</v>
      </c>
      <c r="AY457">
        <v>64.6875</v>
      </c>
      <c r="AZ457">
        <v>67.125</v>
      </c>
      <c r="BA457">
        <v>71.875</v>
      </c>
      <c r="BB457">
        <v>77.0625</v>
      </c>
      <c r="BC457">
        <v>81.75</v>
      </c>
      <c r="BD457">
        <v>85.25</v>
      </c>
      <c r="BE457">
        <v>89.125</v>
      </c>
      <c r="BF457">
        <v>91.5625</v>
      </c>
      <c r="BG457">
        <v>93.6875</v>
      </c>
      <c r="BH457">
        <v>95</v>
      </c>
      <c r="BI457">
        <v>95.375</v>
      </c>
      <c r="BJ457">
        <v>93.6875</v>
      </c>
      <c r="BK457">
        <v>90.25</v>
      </c>
      <c r="BL457">
        <v>85.9375</v>
      </c>
      <c r="BM457">
        <v>82.75</v>
      </c>
      <c r="BN457">
        <v>80.0625</v>
      </c>
      <c r="BO457">
        <v>78.3125</v>
      </c>
      <c r="DL457">
        <v>19</v>
      </c>
      <c r="DM457">
        <v>19</v>
      </c>
    </row>
    <row r="458" spans="1:118" hidden="1" x14ac:dyDescent="0.25">
      <c r="A458" t="s">
        <v>62</v>
      </c>
      <c r="B458" t="s">
        <v>37</v>
      </c>
      <c r="C458" t="s">
        <v>61</v>
      </c>
      <c r="D458" t="s">
        <v>61</v>
      </c>
      <c r="E458" t="s">
        <v>37</v>
      </c>
      <c r="F458" t="s">
        <v>61</v>
      </c>
      <c r="G458" t="s">
        <v>61</v>
      </c>
      <c r="H458" t="s">
        <v>61</v>
      </c>
      <c r="I458" t="s">
        <v>199</v>
      </c>
      <c r="J458" s="22">
        <v>43732</v>
      </c>
      <c r="K458" s="28">
        <v>19</v>
      </c>
      <c r="L458">
        <v>19</v>
      </c>
      <c r="M458">
        <v>77</v>
      </c>
      <c r="N458">
        <v>77</v>
      </c>
      <c r="O458">
        <v>0</v>
      </c>
      <c r="P458">
        <v>0</v>
      </c>
      <c r="Q458">
        <v>0</v>
      </c>
      <c r="R458">
        <v>0</v>
      </c>
      <c r="S458" s="28">
        <v>0</v>
      </c>
      <c r="T458">
        <v>10161.36</v>
      </c>
      <c r="U458">
        <v>9741.6360000000004</v>
      </c>
      <c r="V458">
        <v>9457.9619999999995</v>
      </c>
      <c r="W458">
        <v>9309.6350000000002</v>
      </c>
      <c r="X458">
        <v>9370.7469999999994</v>
      </c>
      <c r="Y458">
        <v>10936.95</v>
      </c>
      <c r="Z458">
        <v>13690.33</v>
      </c>
      <c r="AA458">
        <v>14594.73</v>
      </c>
      <c r="AB458">
        <v>17864.080000000002</v>
      </c>
      <c r="AC458">
        <v>22905.06</v>
      </c>
      <c r="AD458">
        <v>26196.73</v>
      </c>
      <c r="AE458">
        <v>27749.86</v>
      </c>
      <c r="AF458">
        <v>28680.02</v>
      </c>
      <c r="AG458">
        <v>29206.39</v>
      </c>
      <c r="AH458">
        <v>29827.47</v>
      </c>
      <c r="AI458">
        <v>29942.62</v>
      </c>
      <c r="AJ458">
        <v>29001.68</v>
      </c>
      <c r="AK458">
        <v>27088.27</v>
      </c>
      <c r="AL458">
        <v>21798.52</v>
      </c>
      <c r="AM458">
        <v>19128.47</v>
      </c>
      <c r="AN458">
        <v>16340.52</v>
      </c>
      <c r="AO458">
        <v>14095</v>
      </c>
      <c r="AP458">
        <v>12310.21</v>
      </c>
      <c r="AQ458">
        <v>11492.26</v>
      </c>
      <c r="AR458">
        <v>70.077920000000006</v>
      </c>
      <c r="AS458">
        <v>66.194810000000004</v>
      </c>
      <c r="AT458">
        <v>64.746750000000006</v>
      </c>
      <c r="AU458">
        <v>63.740259999999999</v>
      </c>
      <c r="AV458">
        <v>62.655850000000001</v>
      </c>
      <c r="AW458">
        <v>62.259740000000001</v>
      </c>
      <c r="AX458">
        <v>62.032470000000004</v>
      </c>
      <c r="AY458">
        <v>61.935070000000003</v>
      </c>
      <c r="AZ458">
        <v>64.772729999999996</v>
      </c>
      <c r="BA458">
        <v>71.753249999999994</v>
      </c>
      <c r="BB458">
        <v>78.948049999999995</v>
      </c>
      <c r="BC458">
        <v>83.850650000000002</v>
      </c>
      <c r="BD458">
        <v>87.344149999999999</v>
      </c>
      <c r="BE458">
        <v>89.474029999999999</v>
      </c>
      <c r="BF458">
        <v>91.629869999999997</v>
      </c>
      <c r="BG458">
        <v>93.292209999999997</v>
      </c>
      <c r="BH458">
        <v>93.33766</v>
      </c>
      <c r="BI458">
        <v>91.279219999999995</v>
      </c>
      <c r="BJ458">
        <v>86.83117</v>
      </c>
      <c r="BK458">
        <v>83.740260000000006</v>
      </c>
      <c r="BL458">
        <v>80.207790000000003</v>
      </c>
      <c r="BM458">
        <v>76.876630000000006</v>
      </c>
      <c r="BN458">
        <v>75.805189999999996</v>
      </c>
      <c r="BO458">
        <v>74.402600000000007</v>
      </c>
      <c r="BP458">
        <v>-56.028280000000002</v>
      </c>
      <c r="BQ458">
        <v>-31.026810000000001</v>
      </c>
      <c r="BR458">
        <v>-25.907530000000001</v>
      </c>
      <c r="BS458">
        <v>-12.39964</v>
      </c>
      <c r="BT458">
        <v>2.1684709999999998</v>
      </c>
      <c r="BU458">
        <v>185.1645</v>
      </c>
      <c r="BV458">
        <v>164.2174</v>
      </c>
      <c r="BW458">
        <v>69.739360000000005</v>
      </c>
      <c r="BX458">
        <v>-226.96090000000001</v>
      </c>
      <c r="BY458">
        <v>-171.32220000000001</v>
      </c>
      <c r="BZ458">
        <v>108.3909</v>
      </c>
      <c r="CA458">
        <v>43.657609999999998</v>
      </c>
      <c r="CB458">
        <v>93.800700000000006</v>
      </c>
      <c r="CC458">
        <v>68.674120000000002</v>
      </c>
      <c r="CD458">
        <v>-31.585239999999999</v>
      </c>
      <c r="CE458">
        <v>-349.73200000000003</v>
      </c>
      <c r="CF458">
        <v>-310.81659999999999</v>
      </c>
      <c r="CG458">
        <v>-169.3897</v>
      </c>
      <c r="CH458">
        <v>2341.5819999999999</v>
      </c>
      <c r="CI458">
        <v>934.18409999999994</v>
      </c>
      <c r="CJ458">
        <v>679.524</v>
      </c>
      <c r="CK458">
        <v>396.61439999999999</v>
      </c>
      <c r="CL458">
        <v>14.13691</v>
      </c>
      <c r="CM458">
        <v>-95.517830000000004</v>
      </c>
      <c r="CN458">
        <v>3663.0450000000001</v>
      </c>
      <c r="CO458">
        <v>2770.5990000000002</v>
      </c>
      <c r="CP458">
        <v>2858.663</v>
      </c>
      <c r="CQ458">
        <v>2418.5729999999999</v>
      </c>
      <c r="CR458">
        <v>2646.5070000000001</v>
      </c>
      <c r="CS458">
        <v>3717.3110000000001</v>
      </c>
      <c r="CT458">
        <v>4063.9389999999999</v>
      </c>
      <c r="CU458">
        <v>2675.0520000000001</v>
      </c>
      <c r="CV458">
        <v>5130.1450000000004</v>
      </c>
      <c r="CW458">
        <v>7369.0519999999997</v>
      </c>
      <c r="CX458">
        <v>12853.63</v>
      </c>
      <c r="CY458">
        <v>5545.86</v>
      </c>
      <c r="CZ458">
        <v>4083.4540000000002</v>
      </c>
      <c r="DA458">
        <v>6397.1750000000002</v>
      </c>
      <c r="DB458">
        <v>11439.83</v>
      </c>
      <c r="DC458">
        <v>15289.28</v>
      </c>
      <c r="DD458">
        <v>18263.75</v>
      </c>
      <c r="DE458">
        <v>18078.900000000001</v>
      </c>
      <c r="DF458">
        <v>20350.73</v>
      </c>
      <c r="DG458">
        <v>17374.57</v>
      </c>
      <c r="DH458">
        <v>8900.4429999999993</v>
      </c>
      <c r="DI458">
        <v>6642.9470000000001</v>
      </c>
      <c r="DJ458">
        <v>5215.8959999999997</v>
      </c>
      <c r="DK458">
        <v>6063.4669999999996</v>
      </c>
      <c r="DL458">
        <v>19</v>
      </c>
      <c r="DM458">
        <v>19</v>
      </c>
    </row>
    <row r="459" spans="1:118" hidden="1" x14ac:dyDescent="0.25">
      <c r="A459" t="s">
        <v>62</v>
      </c>
      <c r="B459" t="s">
        <v>110</v>
      </c>
      <c r="C459" t="s">
        <v>61</v>
      </c>
      <c r="D459" t="s">
        <v>110</v>
      </c>
      <c r="E459" t="s">
        <v>61</v>
      </c>
      <c r="F459" t="s">
        <v>61</v>
      </c>
      <c r="G459" t="s">
        <v>61</v>
      </c>
      <c r="H459" t="s">
        <v>61</v>
      </c>
      <c r="I459" t="s">
        <v>199</v>
      </c>
      <c r="J459" s="22">
        <v>43732</v>
      </c>
      <c r="K459" s="28">
        <v>19</v>
      </c>
      <c r="L459">
        <v>19</v>
      </c>
      <c r="M459">
        <v>13</v>
      </c>
      <c r="N459">
        <v>13</v>
      </c>
      <c r="O459">
        <v>0</v>
      </c>
      <c r="P459">
        <v>0</v>
      </c>
      <c r="Q459">
        <v>1</v>
      </c>
      <c r="R459">
        <v>1</v>
      </c>
      <c r="S459" s="28">
        <v>1</v>
      </c>
      <c r="AR459">
        <v>71.269229999999993</v>
      </c>
      <c r="AS459">
        <v>67.384609999999995</v>
      </c>
      <c r="AT459">
        <v>65.846149999999994</v>
      </c>
      <c r="AU459">
        <v>64.192310000000006</v>
      </c>
      <c r="AV459">
        <v>63.346150000000002</v>
      </c>
      <c r="AW459">
        <v>62.576920000000001</v>
      </c>
      <c r="AX459">
        <v>62.23077</v>
      </c>
      <c r="AY459">
        <v>61.807690000000001</v>
      </c>
      <c r="AZ459">
        <v>64.961539999999999</v>
      </c>
      <c r="BA459">
        <v>71.692310000000006</v>
      </c>
      <c r="BB459">
        <v>78.692310000000006</v>
      </c>
      <c r="BC459">
        <v>83.538460000000001</v>
      </c>
      <c r="BD459">
        <v>86.846149999999994</v>
      </c>
      <c r="BE459">
        <v>89.846149999999994</v>
      </c>
      <c r="BF459">
        <v>92.153850000000006</v>
      </c>
      <c r="BG459">
        <v>93.615390000000005</v>
      </c>
      <c r="BH459">
        <v>94</v>
      </c>
      <c r="BI459">
        <v>93.653850000000006</v>
      </c>
      <c r="BJ459">
        <v>90.615390000000005</v>
      </c>
      <c r="BK459">
        <v>87.346149999999994</v>
      </c>
      <c r="BL459">
        <v>83.615390000000005</v>
      </c>
      <c r="BM459">
        <v>80.307689999999994</v>
      </c>
      <c r="BN459">
        <v>77.769229999999993</v>
      </c>
      <c r="BO459">
        <v>75.576920000000001</v>
      </c>
      <c r="DL459">
        <v>19</v>
      </c>
      <c r="DM459">
        <v>19</v>
      </c>
      <c r="DN459">
        <v>1</v>
      </c>
    </row>
    <row r="460" spans="1:118" hidden="1" x14ac:dyDescent="0.25">
      <c r="A460" t="s">
        <v>62</v>
      </c>
      <c r="B460" t="s">
        <v>34</v>
      </c>
      <c r="C460" t="s">
        <v>34</v>
      </c>
      <c r="D460" t="s">
        <v>61</v>
      </c>
      <c r="E460" t="s">
        <v>61</v>
      </c>
      <c r="F460" t="s">
        <v>61</v>
      </c>
      <c r="G460" t="s">
        <v>61</v>
      </c>
      <c r="H460" t="s">
        <v>61</v>
      </c>
      <c r="I460" t="s">
        <v>199</v>
      </c>
      <c r="J460" s="22">
        <v>43732</v>
      </c>
      <c r="K460" s="28">
        <v>19</v>
      </c>
      <c r="L460">
        <v>19</v>
      </c>
      <c r="M460">
        <v>4</v>
      </c>
      <c r="N460">
        <v>4</v>
      </c>
      <c r="O460">
        <v>0</v>
      </c>
      <c r="P460">
        <v>0</v>
      </c>
      <c r="Q460">
        <v>1</v>
      </c>
      <c r="R460">
        <v>1</v>
      </c>
      <c r="S460" s="28">
        <v>1</v>
      </c>
      <c r="AR460">
        <v>60.5</v>
      </c>
      <c r="AS460">
        <v>57</v>
      </c>
      <c r="AT460">
        <v>56.5</v>
      </c>
      <c r="AU460">
        <v>56</v>
      </c>
      <c r="AV460">
        <v>56</v>
      </c>
      <c r="AW460">
        <v>55</v>
      </c>
      <c r="AX460">
        <v>55.5</v>
      </c>
      <c r="AY460">
        <v>57.5</v>
      </c>
      <c r="AZ460">
        <v>65</v>
      </c>
      <c r="BA460">
        <v>79.5</v>
      </c>
      <c r="BB460">
        <v>87</v>
      </c>
      <c r="BC460">
        <v>91.5</v>
      </c>
      <c r="BD460">
        <v>95.5</v>
      </c>
      <c r="BE460">
        <v>94.5</v>
      </c>
      <c r="BF460">
        <v>90</v>
      </c>
      <c r="BG460">
        <v>85.5</v>
      </c>
      <c r="BH460">
        <v>80.5</v>
      </c>
      <c r="BI460">
        <v>77</v>
      </c>
      <c r="BJ460">
        <v>76</v>
      </c>
      <c r="BK460">
        <v>73</v>
      </c>
      <c r="BL460">
        <v>71</v>
      </c>
      <c r="BM460">
        <v>69</v>
      </c>
      <c r="BN460">
        <v>65.5</v>
      </c>
      <c r="BO460">
        <v>64.5</v>
      </c>
      <c r="DL460">
        <v>19</v>
      </c>
      <c r="DM460">
        <v>19</v>
      </c>
    </row>
    <row r="461" spans="1:118" hidden="1" x14ac:dyDescent="0.25">
      <c r="A461" t="s">
        <v>62</v>
      </c>
      <c r="B461" t="s">
        <v>171</v>
      </c>
      <c r="C461" t="s">
        <v>61</v>
      </c>
      <c r="D461" t="s">
        <v>171</v>
      </c>
      <c r="E461" t="s">
        <v>61</v>
      </c>
      <c r="F461" t="s">
        <v>61</v>
      </c>
      <c r="G461" t="s">
        <v>61</v>
      </c>
      <c r="H461" t="s">
        <v>61</v>
      </c>
      <c r="I461" t="s">
        <v>199</v>
      </c>
      <c r="J461" s="22">
        <v>43732</v>
      </c>
      <c r="K461" s="28">
        <v>19</v>
      </c>
      <c r="L461">
        <v>19</v>
      </c>
      <c r="M461">
        <v>13</v>
      </c>
      <c r="N461">
        <v>12</v>
      </c>
      <c r="O461">
        <v>0</v>
      </c>
      <c r="P461">
        <v>0</v>
      </c>
      <c r="Q461">
        <v>1</v>
      </c>
      <c r="R461">
        <v>1</v>
      </c>
      <c r="S461" s="28">
        <v>1</v>
      </c>
      <c r="AR461">
        <v>75.333340000000007</v>
      </c>
      <c r="AS461">
        <v>73.083340000000007</v>
      </c>
      <c r="AT461">
        <v>71.041659999999993</v>
      </c>
      <c r="AU461">
        <v>69.208340000000007</v>
      </c>
      <c r="AV461">
        <v>68.125</v>
      </c>
      <c r="AW461">
        <v>67.125</v>
      </c>
      <c r="AX461">
        <v>66.208340000000007</v>
      </c>
      <c r="AY461">
        <v>65.708340000000007</v>
      </c>
      <c r="AZ461">
        <v>67.583340000000007</v>
      </c>
      <c r="BA461">
        <v>71.25</v>
      </c>
      <c r="BB461">
        <v>75.875</v>
      </c>
      <c r="BC461">
        <v>80.041659999999993</v>
      </c>
      <c r="BD461">
        <v>83.125</v>
      </c>
      <c r="BE461">
        <v>86.666659999999993</v>
      </c>
      <c r="BF461">
        <v>89.125</v>
      </c>
      <c r="BG461">
        <v>91.291659999999993</v>
      </c>
      <c r="BH461">
        <v>92.458340000000007</v>
      </c>
      <c r="BI461">
        <v>93.416659999999993</v>
      </c>
      <c r="BJ461">
        <v>92.583340000000007</v>
      </c>
      <c r="BK461">
        <v>90.166659999999993</v>
      </c>
      <c r="BL461">
        <v>86.041659999999993</v>
      </c>
      <c r="BM461">
        <v>83.583340000000007</v>
      </c>
      <c r="BN461">
        <v>81.291659999999993</v>
      </c>
      <c r="BO461">
        <v>78.25</v>
      </c>
      <c r="DL461">
        <v>19</v>
      </c>
      <c r="DM461">
        <v>19</v>
      </c>
    </row>
    <row r="462" spans="1:118" hidden="1" x14ac:dyDescent="0.25">
      <c r="A462" t="s">
        <v>62</v>
      </c>
      <c r="B462" t="s">
        <v>32</v>
      </c>
      <c r="C462" t="s">
        <v>32</v>
      </c>
      <c r="D462" t="s">
        <v>61</v>
      </c>
      <c r="E462" t="s">
        <v>61</v>
      </c>
      <c r="F462" t="s">
        <v>61</v>
      </c>
      <c r="G462" t="s">
        <v>61</v>
      </c>
      <c r="H462" t="s">
        <v>61</v>
      </c>
      <c r="I462" t="s">
        <v>199</v>
      </c>
      <c r="J462" s="22">
        <v>43732</v>
      </c>
      <c r="K462" s="28">
        <v>19</v>
      </c>
      <c r="L462">
        <v>19</v>
      </c>
      <c r="M462">
        <v>29</v>
      </c>
      <c r="N462">
        <v>29</v>
      </c>
      <c r="O462">
        <v>0</v>
      </c>
      <c r="P462">
        <v>0</v>
      </c>
      <c r="Q462">
        <v>0</v>
      </c>
      <c r="R462">
        <v>0</v>
      </c>
      <c r="S462" s="28">
        <v>0</v>
      </c>
      <c r="T462">
        <v>1819.1030000000001</v>
      </c>
      <c r="U462">
        <v>1779.317</v>
      </c>
      <c r="V462">
        <v>1740.6279999999999</v>
      </c>
      <c r="W462">
        <v>1817.009</v>
      </c>
      <c r="X462">
        <v>1866.5519999999999</v>
      </c>
      <c r="Y462">
        <v>2108.9769999999999</v>
      </c>
      <c r="Z462">
        <v>2363.0529999999999</v>
      </c>
      <c r="AA462">
        <v>2267.386</v>
      </c>
      <c r="AB462">
        <v>2505.5720000000001</v>
      </c>
      <c r="AC462">
        <v>2659.9659999999999</v>
      </c>
      <c r="AD462">
        <v>2941.6419999999998</v>
      </c>
      <c r="AE462">
        <v>3169.1579999999999</v>
      </c>
      <c r="AF462">
        <v>3314.973</v>
      </c>
      <c r="AG462">
        <v>3437.4949999999999</v>
      </c>
      <c r="AH462">
        <v>3561.1019999999999</v>
      </c>
      <c r="AI462">
        <v>3693.7370000000001</v>
      </c>
      <c r="AJ462">
        <v>3850.4830000000002</v>
      </c>
      <c r="AK462">
        <v>3918.5990000000002</v>
      </c>
      <c r="AL462">
        <v>3302.74</v>
      </c>
      <c r="AM462">
        <v>3821.4270000000001</v>
      </c>
      <c r="AN462">
        <v>3587.221</v>
      </c>
      <c r="AO462">
        <v>3055.4830000000002</v>
      </c>
      <c r="AP462">
        <v>2487.3890000000001</v>
      </c>
      <c r="AQ462">
        <v>2024.192</v>
      </c>
      <c r="AR462">
        <v>70.896550000000005</v>
      </c>
      <c r="AS462">
        <v>68.68965</v>
      </c>
      <c r="AT462">
        <v>66.896550000000005</v>
      </c>
      <c r="AU462">
        <v>65.224140000000006</v>
      </c>
      <c r="AV462">
        <v>64.18965</v>
      </c>
      <c r="AW462">
        <v>63.43103</v>
      </c>
      <c r="AX462">
        <v>62.56897</v>
      </c>
      <c r="AY462">
        <v>62.379309999999997</v>
      </c>
      <c r="AZ462">
        <v>65.948269999999994</v>
      </c>
      <c r="BA462">
        <v>71.948269999999994</v>
      </c>
      <c r="BB462">
        <v>78.206890000000001</v>
      </c>
      <c r="BC462">
        <v>82.879310000000004</v>
      </c>
      <c r="BD462">
        <v>86.327579999999998</v>
      </c>
      <c r="BE462">
        <v>89.224140000000006</v>
      </c>
      <c r="BF462">
        <v>90.568960000000004</v>
      </c>
      <c r="BG462">
        <v>91.603449999999995</v>
      </c>
      <c r="BH462">
        <v>91.396550000000005</v>
      </c>
      <c r="BI462">
        <v>91.327579999999998</v>
      </c>
      <c r="BJ462">
        <v>89.879310000000004</v>
      </c>
      <c r="BK462">
        <v>86.982759999999999</v>
      </c>
      <c r="BL462">
        <v>83.051730000000006</v>
      </c>
      <c r="BM462">
        <v>80.051730000000006</v>
      </c>
      <c r="BN462">
        <v>76.896550000000005</v>
      </c>
      <c r="BO462">
        <v>73.896550000000005</v>
      </c>
      <c r="BP462">
        <v>15.14209</v>
      </c>
      <c r="BQ462">
        <v>13.73892</v>
      </c>
      <c r="BR462">
        <v>37.762729999999998</v>
      </c>
      <c r="BS462">
        <v>4.7906959999999996</v>
      </c>
      <c r="BT462">
        <v>43.447589999999998</v>
      </c>
      <c r="BU462">
        <v>-13.50136</v>
      </c>
      <c r="BV462">
        <v>-86.338520000000003</v>
      </c>
      <c r="BW462">
        <v>18.018940000000001</v>
      </c>
      <c r="BX462">
        <v>43.240929999999999</v>
      </c>
      <c r="BY462">
        <v>-8.1417160000000006</v>
      </c>
      <c r="BZ462">
        <v>-45.907940000000004</v>
      </c>
      <c r="CA462">
        <v>-31.453939999999999</v>
      </c>
      <c r="CB462">
        <v>-15.75808</v>
      </c>
      <c r="CC462">
        <v>-8.2585809999999995</v>
      </c>
      <c r="CD462">
        <v>-55.149360000000001</v>
      </c>
      <c r="CE462">
        <v>-84.550899999999999</v>
      </c>
      <c r="CF462">
        <v>-52.33925</v>
      </c>
      <c r="CG462">
        <v>-36.959110000000003</v>
      </c>
      <c r="CH462">
        <v>496.26459999999997</v>
      </c>
      <c r="CI462">
        <v>-96.71951</v>
      </c>
      <c r="CJ462">
        <v>-60.574420000000003</v>
      </c>
      <c r="CK462">
        <v>-15.195779999999999</v>
      </c>
      <c r="CL462">
        <v>36.208770000000001</v>
      </c>
      <c r="CM462">
        <v>68.902749999999997</v>
      </c>
      <c r="CN462">
        <v>158.77879999999999</v>
      </c>
      <c r="CO462">
        <v>120.056</v>
      </c>
      <c r="CP462">
        <v>114.32640000000001</v>
      </c>
      <c r="CQ462">
        <v>105.1161</v>
      </c>
      <c r="CR462">
        <v>123.58839999999999</v>
      </c>
      <c r="CS462">
        <v>248.15129999999999</v>
      </c>
      <c r="CT462">
        <v>709.69949999999994</v>
      </c>
      <c r="CU462">
        <v>153.19720000000001</v>
      </c>
      <c r="CV462">
        <v>868.69489999999996</v>
      </c>
      <c r="CW462">
        <v>471.82979999999998</v>
      </c>
      <c r="CX462">
        <v>687.07820000000004</v>
      </c>
      <c r="CY462">
        <v>841.28219999999999</v>
      </c>
      <c r="CZ462">
        <v>745.49639999999999</v>
      </c>
      <c r="DA462">
        <v>503.69749999999999</v>
      </c>
      <c r="DB462">
        <v>485.87029999999999</v>
      </c>
      <c r="DC462">
        <v>480.7346</v>
      </c>
      <c r="DD462">
        <v>719.60509999999999</v>
      </c>
      <c r="DE462">
        <v>753.55240000000003</v>
      </c>
      <c r="DF462">
        <v>496.87959999999998</v>
      </c>
      <c r="DG462">
        <v>407.11770000000001</v>
      </c>
      <c r="DH462">
        <v>423.27499999999998</v>
      </c>
      <c r="DI462">
        <v>403.49189999999999</v>
      </c>
      <c r="DJ462">
        <v>225.15</v>
      </c>
      <c r="DK462">
        <v>249.06729999999999</v>
      </c>
      <c r="DL462">
        <v>19</v>
      </c>
      <c r="DM462">
        <v>19</v>
      </c>
    </row>
    <row r="463" spans="1:118" hidden="1" x14ac:dyDescent="0.25">
      <c r="A463" t="s">
        <v>62</v>
      </c>
      <c r="B463" t="s">
        <v>42</v>
      </c>
      <c r="C463" t="s">
        <v>61</v>
      </c>
      <c r="D463" t="s">
        <v>42</v>
      </c>
      <c r="E463" t="s">
        <v>61</v>
      </c>
      <c r="F463" t="s">
        <v>61</v>
      </c>
      <c r="G463" t="s">
        <v>61</v>
      </c>
      <c r="H463" t="s">
        <v>61</v>
      </c>
      <c r="I463" t="s">
        <v>199</v>
      </c>
      <c r="J463" s="22">
        <v>43732</v>
      </c>
      <c r="K463" s="28">
        <v>19</v>
      </c>
      <c r="L463">
        <v>19</v>
      </c>
      <c r="M463">
        <v>510</v>
      </c>
      <c r="N463">
        <v>508</v>
      </c>
      <c r="O463">
        <v>0</v>
      </c>
      <c r="P463">
        <v>0</v>
      </c>
      <c r="Q463">
        <v>0</v>
      </c>
      <c r="R463">
        <v>1</v>
      </c>
      <c r="S463" s="28">
        <v>1</v>
      </c>
      <c r="AR463">
        <v>71.201189999999997</v>
      </c>
      <c r="AS463">
        <v>67.933920000000001</v>
      </c>
      <c r="AT463">
        <v>66.588759999999994</v>
      </c>
      <c r="AU463">
        <v>65.154830000000004</v>
      </c>
      <c r="AV463">
        <v>64.419129999999996</v>
      </c>
      <c r="AW463">
        <v>63.696249999999999</v>
      </c>
      <c r="AX463">
        <v>63.326430000000002</v>
      </c>
      <c r="AY463">
        <v>62.939839999999997</v>
      </c>
      <c r="AZ463">
        <v>65.860950000000003</v>
      </c>
      <c r="BA463">
        <v>72.031559999999999</v>
      </c>
      <c r="BB463">
        <v>78.267259999999993</v>
      </c>
      <c r="BC463">
        <v>82.850099999999998</v>
      </c>
      <c r="BD463">
        <v>86.328400000000002</v>
      </c>
      <c r="BE463">
        <v>88.784030000000001</v>
      </c>
      <c r="BF463">
        <v>90.523669999999996</v>
      </c>
      <c r="BG463">
        <v>91.829390000000004</v>
      </c>
      <c r="BH463">
        <v>91.738659999999996</v>
      </c>
      <c r="BI463">
        <v>91.182450000000003</v>
      </c>
      <c r="BJ463">
        <v>88.744579999999999</v>
      </c>
      <c r="BK463">
        <v>85.522679999999994</v>
      </c>
      <c r="BL463">
        <v>81.798810000000003</v>
      </c>
      <c r="BM463">
        <v>78.942800000000005</v>
      </c>
      <c r="BN463">
        <v>76.994079999999997</v>
      </c>
      <c r="BO463">
        <v>74.865880000000004</v>
      </c>
      <c r="DL463">
        <v>19</v>
      </c>
      <c r="DM463">
        <v>19</v>
      </c>
    </row>
    <row r="464" spans="1:118" hidden="1" x14ac:dyDescent="0.25">
      <c r="A464" t="s">
        <v>62</v>
      </c>
      <c r="B464" t="s">
        <v>210</v>
      </c>
      <c r="C464" t="s">
        <v>61</v>
      </c>
      <c r="D464" t="s">
        <v>210</v>
      </c>
      <c r="E464" t="s">
        <v>61</v>
      </c>
      <c r="F464" t="s">
        <v>61</v>
      </c>
      <c r="G464" t="s">
        <v>61</v>
      </c>
      <c r="H464" t="s">
        <v>61</v>
      </c>
      <c r="I464" t="s">
        <v>199</v>
      </c>
      <c r="J464" s="22">
        <v>43732</v>
      </c>
      <c r="K464" s="28">
        <v>19</v>
      </c>
      <c r="L464">
        <v>19</v>
      </c>
      <c r="M464">
        <v>1</v>
      </c>
      <c r="N464">
        <v>1</v>
      </c>
      <c r="O464">
        <v>0</v>
      </c>
      <c r="P464">
        <v>1</v>
      </c>
      <c r="Q464">
        <v>1</v>
      </c>
      <c r="R464">
        <v>1</v>
      </c>
      <c r="S464" s="28">
        <v>1</v>
      </c>
      <c r="AR464">
        <v>72</v>
      </c>
      <c r="AS464">
        <v>67.5</v>
      </c>
      <c r="AT464">
        <v>66</v>
      </c>
      <c r="AU464">
        <v>64</v>
      </c>
      <c r="AV464">
        <v>64</v>
      </c>
      <c r="AW464">
        <v>63.5</v>
      </c>
      <c r="AX464">
        <v>63.5</v>
      </c>
      <c r="AY464">
        <v>63</v>
      </c>
      <c r="AZ464">
        <v>65.5</v>
      </c>
      <c r="BA464">
        <v>73</v>
      </c>
      <c r="BB464">
        <v>78</v>
      </c>
      <c r="BC464">
        <v>81.5</v>
      </c>
      <c r="BD464">
        <v>86.5</v>
      </c>
      <c r="BE464">
        <v>89.5</v>
      </c>
      <c r="BF464">
        <v>92.5</v>
      </c>
      <c r="BG464">
        <v>94</v>
      </c>
      <c r="BH464">
        <v>93</v>
      </c>
      <c r="BI464">
        <v>90.5</v>
      </c>
      <c r="BJ464">
        <v>87</v>
      </c>
      <c r="BK464">
        <v>84.5</v>
      </c>
      <c r="BL464">
        <v>81.5</v>
      </c>
      <c r="BM464">
        <v>78.5</v>
      </c>
      <c r="BN464">
        <v>78</v>
      </c>
      <c r="BO464">
        <v>77.5</v>
      </c>
      <c r="DL464">
        <v>19</v>
      </c>
      <c r="DM464">
        <v>19</v>
      </c>
    </row>
    <row r="465" spans="1:118" hidden="1" x14ac:dyDescent="0.25">
      <c r="A465" t="s">
        <v>62</v>
      </c>
      <c r="B465" t="s">
        <v>186</v>
      </c>
      <c r="C465" t="s">
        <v>61</v>
      </c>
      <c r="D465" t="s">
        <v>61</v>
      </c>
      <c r="E465" t="s">
        <v>186</v>
      </c>
      <c r="F465" t="s">
        <v>61</v>
      </c>
      <c r="G465" t="s">
        <v>61</v>
      </c>
      <c r="H465" t="s">
        <v>61</v>
      </c>
      <c r="I465" t="s">
        <v>199</v>
      </c>
      <c r="J465" s="22">
        <v>43732</v>
      </c>
      <c r="K465" s="28">
        <v>19</v>
      </c>
      <c r="L465">
        <v>19</v>
      </c>
      <c r="M465">
        <v>25</v>
      </c>
      <c r="N465">
        <v>25</v>
      </c>
      <c r="O465">
        <v>1</v>
      </c>
      <c r="P465">
        <v>0</v>
      </c>
      <c r="Q465">
        <v>0</v>
      </c>
      <c r="R465">
        <v>0</v>
      </c>
      <c r="S465" s="28">
        <v>0</v>
      </c>
      <c r="T465">
        <v>956.82299999999998</v>
      </c>
      <c r="U465">
        <v>1048.857</v>
      </c>
      <c r="V465">
        <v>1002.463</v>
      </c>
      <c r="W465">
        <v>664.44500000000005</v>
      </c>
      <c r="X465">
        <v>607.36099999999999</v>
      </c>
      <c r="Y465">
        <v>929.35739999999998</v>
      </c>
      <c r="Z465">
        <v>1641.9849999999999</v>
      </c>
      <c r="AA465">
        <v>1514.501</v>
      </c>
      <c r="AB465">
        <v>1859.925</v>
      </c>
      <c r="AC465">
        <v>2085.9749999999999</v>
      </c>
      <c r="AD465">
        <v>2217.357</v>
      </c>
      <c r="AE465">
        <v>2356.61</v>
      </c>
      <c r="AF465">
        <v>2467.067</v>
      </c>
      <c r="AG465">
        <v>2532.683</v>
      </c>
      <c r="AH465">
        <v>2587.8020000000001</v>
      </c>
      <c r="AI465">
        <v>2493.27</v>
      </c>
      <c r="AJ465">
        <v>2325.1239999999998</v>
      </c>
      <c r="AK465">
        <v>2116.3670000000002</v>
      </c>
      <c r="AL465">
        <v>1793.9010000000001</v>
      </c>
      <c r="AM465">
        <v>1726.278</v>
      </c>
      <c r="AN465">
        <v>1653.548</v>
      </c>
      <c r="AO465">
        <v>1423.4459999999999</v>
      </c>
      <c r="AP465">
        <v>1090.768</v>
      </c>
      <c r="AQ465">
        <v>1049.1389999999999</v>
      </c>
      <c r="AR465">
        <v>71.739999999999995</v>
      </c>
      <c r="AS465">
        <v>68.2</v>
      </c>
      <c r="AT465">
        <v>67.06</v>
      </c>
      <c r="AU465">
        <v>65.48</v>
      </c>
      <c r="AV465">
        <v>64.44</v>
      </c>
      <c r="AW465">
        <v>63.58</v>
      </c>
      <c r="AX465">
        <v>63.32</v>
      </c>
      <c r="AY465">
        <v>63</v>
      </c>
      <c r="AZ465">
        <v>66.3</v>
      </c>
      <c r="BA465">
        <v>73.239999999999995</v>
      </c>
      <c r="BB465">
        <v>80.239999999999995</v>
      </c>
      <c r="BC465">
        <v>84.58</v>
      </c>
      <c r="BD465">
        <v>87.56</v>
      </c>
      <c r="BE465">
        <v>89.96</v>
      </c>
      <c r="BF465">
        <v>91.44</v>
      </c>
      <c r="BG465">
        <v>92.24</v>
      </c>
      <c r="BH465">
        <v>92.24</v>
      </c>
      <c r="BI465">
        <v>92.12</v>
      </c>
      <c r="BJ465">
        <v>89.86</v>
      </c>
      <c r="BK465">
        <v>86.58</v>
      </c>
      <c r="BL465">
        <v>82.66</v>
      </c>
      <c r="BM465">
        <v>79.92</v>
      </c>
      <c r="BN465">
        <v>77.540000000000006</v>
      </c>
      <c r="BO465">
        <v>75.5</v>
      </c>
      <c r="BP465">
        <v>-97.742859999999993</v>
      </c>
      <c r="BQ465">
        <v>-160.22149999999999</v>
      </c>
      <c r="BR465">
        <v>-93.416390000000007</v>
      </c>
      <c r="BS465">
        <v>59.587919999999997</v>
      </c>
      <c r="BT465">
        <v>132.96870000000001</v>
      </c>
      <c r="BU465">
        <v>60.562010000000001</v>
      </c>
      <c r="BV465">
        <v>-85.235479999999995</v>
      </c>
      <c r="BW465">
        <v>-10.76962</v>
      </c>
      <c r="BX465">
        <v>-32.59102</v>
      </c>
      <c r="BY465">
        <v>-53.391829999999999</v>
      </c>
      <c r="BZ465">
        <v>49.959319999999998</v>
      </c>
      <c r="CA465">
        <v>33.531849999999999</v>
      </c>
      <c r="CB465">
        <v>-11.85252</v>
      </c>
      <c r="CC465">
        <v>16.664020000000001</v>
      </c>
      <c r="CD465">
        <v>-39.306629999999998</v>
      </c>
      <c r="CE465">
        <v>0.40961930000000002</v>
      </c>
      <c r="CF465">
        <v>35.451790000000003</v>
      </c>
      <c r="CG465">
        <v>96.137020000000007</v>
      </c>
      <c r="CH465">
        <v>335.1773</v>
      </c>
      <c r="CI465">
        <v>73.088170000000005</v>
      </c>
      <c r="CJ465">
        <v>23.769410000000001</v>
      </c>
      <c r="CK465">
        <v>52.784730000000003</v>
      </c>
      <c r="CL465">
        <v>59.29515</v>
      </c>
      <c r="CM465">
        <v>38.631039999999999</v>
      </c>
      <c r="CN465">
        <v>3087.2060000000001</v>
      </c>
      <c r="CO465">
        <v>5068.3530000000001</v>
      </c>
      <c r="CP465">
        <v>5235.3639999999996</v>
      </c>
      <c r="CQ465">
        <v>2548.9380000000001</v>
      </c>
      <c r="CR465">
        <v>1734.59</v>
      </c>
      <c r="CS465">
        <v>1369.548</v>
      </c>
      <c r="CT465">
        <v>731.40980000000002</v>
      </c>
      <c r="CU465">
        <v>574.49459999999999</v>
      </c>
      <c r="CV465">
        <v>849.80050000000006</v>
      </c>
      <c r="CW465">
        <v>1453.0989999999999</v>
      </c>
      <c r="CX465">
        <v>1767.22</v>
      </c>
      <c r="CY465">
        <v>1743.319</v>
      </c>
      <c r="CZ465">
        <v>2305.38</v>
      </c>
      <c r="DA465">
        <v>2375.0030000000002</v>
      </c>
      <c r="DB465">
        <v>1836.9590000000001</v>
      </c>
      <c r="DC465">
        <v>2033.98</v>
      </c>
      <c r="DD465">
        <v>3083.5889999999999</v>
      </c>
      <c r="DE465">
        <v>10525.72</v>
      </c>
      <c r="DF465">
        <v>17602.05</v>
      </c>
      <c r="DG465">
        <v>9698.7250000000004</v>
      </c>
      <c r="DH465">
        <v>11179.23</v>
      </c>
      <c r="DI465">
        <v>8097.7709999999997</v>
      </c>
      <c r="DJ465">
        <v>10012.84</v>
      </c>
      <c r="DK465">
        <v>9650.14</v>
      </c>
      <c r="DL465">
        <v>19</v>
      </c>
      <c r="DM465">
        <v>20</v>
      </c>
    </row>
    <row r="466" spans="1:118" hidden="1" x14ac:dyDescent="0.25">
      <c r="A466" t="s">
        <v>62</v>
      </c>
      <c r="B466" t="s">
        <v>101</v>
      </c>
      <c r="C466" t="s">
        <v>61</v>
      </c>
      <c r="D466" t="s">
        <v>61</v>
      </c>
      <c r="E466" t="s">
        <v>61</v>
      </c>
      <c r="F466" t="s">
        <v>61</v>
      </c>
      <c r="G466" t="s">
        <v>61</v>
      </c>
      <c r="H466" t="s">
        <v>101</v>
      </c>
      <c r="I466" t="s">
        <v>199</v>
      </c>
      <c r="J466" s="22">
        <v>43732</v>
      </c>
      <c r="K466" s="28">
        <v>19</v>
      </c>
      <c r="L466">
        <v>19</v>
      </c>
      <c r="M466">
        <v>397</v>
      </c>
      <c r="N466">
        <v>395</v>
      </c>
      <c r="O466">
        <v>1</v>
      </c>
      <c r="P466">
        <v>0</v>
      </c>
      <c r="Q466">
        <v>0</v>
      </c>
      <c r="R466">
        <v>0</v>
      </c>
      <c r="S466" s="28">
        <v>0</v>
      </c>
      <c r="T466">
        <v>7290.5789999999997</v>
      </c>
      <c r="U466">
        <v>7299.5990000000002</v>
      </c>
      <c r="V466">
        <v>7292.9089999999997</v>
      </c>
      <c r="W466">
        <v>7283.24</v>
      </c>
      <c r="X466">
        <v>7316.5709999999999</v>
      </c>
      <c r="Y466">
        <v>7700.0659999999998</v>
      </c>
      <c r="Z466">
        <v>9622.2440000000006</v>
      </c>
      <c r="AA466">
        <v>10585.61</v>
      </c>
      <c r="AB466">
        <v>12713.09</v>
      </c>
      <c r="AC466">
        <v>15401.68</v>
      </c>
      <c r="AD466">
        <v>17513.14</v>
      </c>
      <c r="AE466">
        <v>19288.38</v>
      </c>
      <c r="AF466">
        <v>20669.580000000002</v>
      </c>
      <c r="AG466">
        <v>21660.82</v>
      </c>
      <c r="AH466">
        <v>22349.96</v>
      </c>
      <c r="AI466">
        <v>22764.03</v>
      </c>
      <c r="AJ466">
        <v>22845.41</v>
      </c>
      <c r="AK466">
        <v>22666.7</v>
      </c>
      <c r="AL466">
        <v>17694.36</v>
      </c>
      <c r="AM466">
        <v>20372.830000000002</v>
      </c>
      <c r="AN466">
        <v>18641.96</v>
      </c>
      <c r="AO466">
        <v>14272.87</v>
      </c>
      <c r="AP466">
        <v>8757.8379999999997</v>
      </c>
      <c r="AQ466">
        <v>7366.2780000000002</v>
      </c>
      <c r="AR466">
        <v>71.242260000000002</v>
      </c>
      <c r="AS466">
        <v>67.955029999999994</v>
      </c>
      <c r="AT466">
        <v>66.579099999999997</v>
      </c>
      <c r="AU466">
        <v>65.134770000000003</v>
      </c>
      <c r="AV466">
        <v>64.322050000000004</v>
      </c>
      <c r="AW466">
        <v>63.565069999999999</v>
      </c>
      <c r="AX466">
        <v>63.172629999999998</v>
      </c>
      <c r="AY466">
        <v>62.821890000000003</v>
      </c>
      <c r="AZ466">
        <v>65.773629999999997</v>
      </c>
      <c r="BA466">
        <v>72.008830000000003</v>
      </c>
      <c r="BB466">
        <v>78.383539999999996</v>
      </c>
      <c r="BC466">
        <v>82.989779999999996</v>
      </c>
      <c r="BD466">
        <v>86.404750000000007</v>
      </c>
      <c r="BE466">
        <v>88.835220000000007</v>
      </c>
      <c r="BF466">
        <v>90.537930000000003</v>
      </c>
      <c r="BG466">
        <v>91.835629999999995</v>
      </c>
      <c r="BH466">
        <v>91.824460000000002</v>
      </c>
      <c r="BI466">
        <v>91.174030000000002</v>
      </c>
      <c r="BJ466">
        <v>88.727090000000004</v>
      </c>
      <c r="BK466">
        <v>85.618219999999994</v>
      </c>
      <c r="BL466">
        <v>81.921940000000006</v>
      </c>
      <c r="BM466">
        <v>79.072590000000005</v>
      </c>
      <c r="BN466">
        <v>77.077740000000006</v>
      </c>
      <c r="BO466">
        <v>74.906760000000006</v>
      </c>
      <c r="BP466">
        <v>-205.46250000000001</v>
      </c>
      <c r="BQ466">
        <v>-278.56979999999999</v>
      </c>
      <c r="BR466">
        <v>-280.80880000000002</v>
      </c>
      <c r="BS466">
        <v>-279.99169999999998</v>
      </c>
      <c r="BT466">
        <v>-239.09460000000001</v>
      </c>
      <c r="BU466">
        <v>-229.86859999999999</v>
      </c>
      <c r="BV466">
        <v>-488.7405</v>
      </c>
      <c r="BW466">
        <v>98.149060000000006</v>
      </c>
      <c r="BX466">
        <v>85.572119999999998</v>
      </c>
      <c r="BY466">
        <v>75.307010000000005</v>
      </c>
      <c r="BZ466">
        <v>337.54419999999999</v>
      </c>
      <c r="CA466">
        <v>259.99209999999999</v>
      </c>
      <c r="CB466">
        <v>228.7841</v>
      </c>
      <c r="CC466">
        <v>204.76480000000001</v>
      </c>
      <c r="CD466">
        <v>233.54300000000001</v>
      </c>
      <c r="CE466">
        <v>131.84289999999999</v>
      </c>
      <c r="CF466">
        <v>-78.112740000000002</v>
      </c>
      <c r="CG466">
        <v>45.915500000000002</v>
      </c>
      <c r="CH466">
        <v>4393.0330000000004</v>
      </c>
      <c r="CI466">
        <v>259.85899999999998</v>
      </c>
      <c r="CJ466">
        <v>79.662120000000002</v>
      </c>
      <c r="CK466">
        <v>265.97750000000002</v>
      </c>
      <c r="CL466">
        <v>343.43529999999998</v>
      </c>
      <c r="CM466">
        <v>317.18299999999999</v>
      </c>
      <c r="CN466">
        <v>2411.3519999999999</v>
      </c>
      <c r="CO466">
        <v>1709.923</v>
      </c>
      <c r="CP466">
        <v>2066.6849999999999</v>
      </c>
      <c r="CQ466">
        <v>2074.2869999999998</v>
      </c>
      <c r="CR466">
        <v>2099.6030000000001</v>
      </c>
      <c r="CS466">
        <v>2192.2449999999999</v>
      </c>
      <c r="CT466">
        <v>1998.8820000000001</v>
      </c>
      <c r="CU466">
        <v>1659.5350000000001</v>
      </c>
      <c r="CV466">
        <v>2268.3049999999998</v>
      </c>
      <c r="CW466">
        <v>2997.8090000000002</v>
      </c>
      <c r="CX466">
        <v>5398.3630000000003</v>
      </c>
      <c r="CY466">
        <v>4891.5749999999998</v>
      </c>
      <c r="CZ466">
        <v>4576.6629999999996</v>
      </c>
      <c r="DA466">
        <v>4645.4579999999996</v>
      </c>
      <c r="DB466">
        <v>4727.134</v>
      </c>
      <c r="DC466">
        <v>5515.4409999999998</v>
      </c>
      <c r="DD466">
        <v>8325.5930000000008</v>
      </c>
      <c r="DE466">
        <v>7237.4589999999998</v>
      </c>
      <c r="DF466">
        <v>15345.29</v>
      </c>
      <c r="DG466">
        <v>7601.8639999999996</v>
      </c>
      <c r="DH466">
        <v>7287.1329999999998</v>
      </c>
      <c r="DI466">
        <v>5321.3180000000002</v>
      </c>
      <c r="DJ466">
        <v>4402.3130000000001</v>
      </c>
      <c r="DK466">
        <v>4011.6419999999998</v>
      </c>
      <c r="DL466">
        <v>19</v>
      </c>
      <c r="DM466">
        <v>20</v>
      </c>
    </row>
    <row r="467" spans="1:118" hidden="1" x14ac:dyDescent="0.25">
      <c r="A467" t="s">
        <v>62</v>
      </c>
      <c r="B467" t="s">
        <v>33</v>
      </c>
      <c r="C467" t="s">
        <v>61</v>
      </c>
      <c r="D467" t="s">
        <v>61</v>
      </c>
      <c r="E467" t="s">
        <v>33</v>
      </c>
      <c r="F467" t="s">
        <v>61</v>
      </c>
      <c r="G467" t="s">
        <v>61</v>
      </c>
      <c r="H467" t="s">
        <v>61</v>
      </c>
      <c r="I467" t="s">
        <v>199</v>
      </c>
      <c r="J467" s="22">
        <v>43732</v>
      </c>
      <c r="K467" s="28">
        <v>19</v>
      </c>
      <c r="L467">
        <v>19</v>
      </c>
      <c r="M467">
        <v>471</v>
      </c>
      <c r="N467">
        <v>469</v>
      </c>
      <c r="O467">
        <v>1</v>
      </c>
      <c r="P467">
        <v>0</v>
      </c>
      <c r="Q467">
        <v>0</v>
      </c>
      <c r="R467">
        <v>0</v>
      </c>
      <c r="S467" s="28">
        <v>0</v>
      </c>
      <c r="T467">
        <v>29586.66</v>
      </c>
      <c r="U467">
        <v>28794.09</v>
      </c>
      <c r="V467">
        <v>28506.799999999999</v>
      </c>
      <c r="W467">
        <v>28865.85</v>
      </c>
      <c r="X467">
        <v>29643.360000000001</v>
      </c>
      <c r="Y467">
        <v>31055.75</v>
      </c>
      <c r="Z467">
        <v>36889.410000000003</v>
      </c>
      <c r="AA467">
        <v>36515.43</v>
      </c>
      <c r="AB467">
        <v>39864.720000000001</v>
      </c>
      <c r="AC467">
        <v>42399.28</v>
      </c>
      <c r="AD467">
        <v>46134.27</v>
      </c>
      <c r="AE467">
        <v>49668.5</v>
      </c>
      <c r="AF467">
        <v>52211.94</v>
      </c>
      <c r="AG467">
        <v>54501.01</v>
      </c>
      <c r="AH467">
        <v>56401.06</v>
      </c>
      <c r="AI467">
        <v>58512.68</v>
      </c>
      <c r="AJ467">
        <v>61243.55</v>
      </c>
      <c r="AK467">
        <v>62768.19</v>
      </c>
      <c r="AL467">
        <v>53983.35</v>
      </c>
      <c r="AM467">
        <v>63522.71</v>
      </c>
      <c r="AN467">
        <v>57729.24</v>
      </c>
      <c r="AO467">
        <v>49663.82</v>
      </c>
      <c r="AP467">
        <v>39079.21</v>
      </c>
      <c r="AQ467">
        <v>33041.230000000003</v>
      </c>
      <c r="AR467">
        <v>71.161079999999998</v>
      </c>
      <c r="AS467">
        <v>67.879620000000003</v>
      </c>
      <c r="AT467">
        <v>66.515000000000001</v>
      </c>
      <c r="AU467">
        <v>65.089619999999996</v>
      </c>
      <c r="AV467">
        <v>64.339079999999996</v>
      </c>
      <c r="AW467">
        <v>63.609870000000001</v>
      </c>
      <c r="AX467">
        <v>63.20261</v>
      </c>
      <c r="AY467">
        <v>62.841180000000001</v>
      </c>
      <c r="AZ467">
        <v>65.818759999999997</v>
      </c>
      <c r="BA467">
        <v>72.054329999999993</v>
      </c>
      <c r="BB467">
        <v>78.395489999999995</v>
      </c>
      <c r="BC467">
        <v>83.013810000000007</v>
      </c>
      <c r="BD467">
        <v>86.419960000000003</v>
      </c>
      <c r="BE467">
        <v>88.916839999999993</v>
      </c>
      <c r="BF467">
        <v>90.659989999999993</v>
      </c>
      <c r="BG467">
        <v>91.979870000000005</v>
      </c>
      <c r="BH467">
        <v>91.95438</v>
      </c>
      <c r="BI467">
        <v>91.419250000000005</v>
      </c>
      <c r="BJ467">
        <v>88.926649999999995</v>
      </c>
      <c r="BK467">
        <v>85.63449</v>
      </c>
      <c r="BL467">
        <v>81.925510000000003</v>
      </c>
      <c r="BM467">
        <v>79.040639999999996</v>
      </c>
      <c r="BN467">
        <v>76.98733</v>
      </c>
      <c r="BO467">
        <v>74.843410000000006</v>
      </c>
      <c r="BP467">
        <v>-363.05430000000001</v>
      </c>
      <c r="BQ467">
        <v>-349.67759999999998</v>
      </c>
      <c r="BR467">
        <v>-264.35910000000001</v>
      </c>
      <c r="BS467">
        <v>-290.66070000000002</v>
      </c>
      <c r="BT467">
        <v>-55.010910000000003</v>
      </c>
      <c r="BU467">
        <v>-128.32060000000001</v>
      </c>
      <c r="BV467">
        <v>-364.1241</v>
      </c>
      <c r="BW467">
        <v>272.42880000000002</v>
      </c>
      <c r="BX467">
        <v>127.82259999999999</v>
      </c>
      <c r="BY467">
        <v>-63.453719999999997</v>
      </c>
      <c r="BZ467">
        <v>408.45850000000002</v>
      </c>
      <c r="CA467">
        <v>299.01740000000001</v>
      </c>
      <c r="CB467">
        <v>310.3383</v>
      </c>
      <c r="CC467">
        <v>317.88920000000002</v>
      </c>
      <c r="CD467">
        <v>239.52340000000001</v>
      </c>
      <c r="CE467">
        <v>-214.35550000000001</v>
      </c>
      <c r="CF467">
        <v>-758.41510000000005</v>
      </c>
      <c r="CG467">
        <v>-442.2627</v>
      </c>
      <c r="CH467">
        <v>9211.3109999999997</v>
      </c>
      <c r="CI467">
        <v>-706.51509999999996</v>
      </c>
      <c r="CJ467">
        <v>-262.48630000000003</v>
      </c>
      <c r="CK467">
        <v>34.087510000000002</v>
      </c>
      <c r="CL467">
        <v>160.6474</v>
      </c>
      <c r="CM467">
        <v>70.509339999999995</v>
      </c>
      <c r="CN467">
        <v>9473.8330000000005</v>
      </c>
      <c r="CO467">
        <v>8584.1990000000005</v>
      </c>
      <c r="CP467">
        <v>8345.5030000000006</v>
      </c>
      <c r="CQ467">
        <v>7444.4380000000001</v>
      </c>
      <c r="CR467">
        <v>9152.8739999999998</v>
      </c>
      <c r="CS467">
        <v>5678.2030000000004</v>
      </c>
      <c r="CT467">
        <v>6801.8440000000001</v>
      </c>
      <c r="CU467">
        <v>7833.7070000000003</v>
      </c>
      <c r="CV467">
        <v>8785.5210000000006</v>
      </c>
      <c r="CW467">
        <v>11646.47</v>
      </c>
      <c r="CX467">
        <v>20893.25</v>
      </c>
      <c r="CY467">
        <v>18502.580000000002</v>
      </c>
      <c r="CZ467">
        <v>18972.939999999999</v>
      </c>
      <c r="DA467">
        <v>21198.52</v>
      </c>
      <c r="DB467">
        <v>22961.22</v>
      </c>
      <c r="DC467">
        <v>23178.82</v>
      </c>
      <c r="DD467">
        <v>24912.18</v>
      </c>
      <c r="DE467">
        <v>20367.259999999998</v>
      </c>
      <c r="DF467">
        <v>26182.9</v>
      </c>
      <c r="DG467">
        <v>19384.52</v>
      </c>
      <c r="DH467">
        <v>19117.39</v>
      </c>
      <c r="DI467">
        <v>17411.95</v>
      </c>
      <c r="DJ467">
        <v>14207.93</v>
      </c>
      <c r="DK467">
        <v>16719.88</v>
      </c>
      <c r="DL467">
        <v>19</v>
      </c>
      <c r="DM467">
        <v>20</v>
      </c>
      <c r="DN467">
        <v>1</v>
      </c>
    </row>
    <row r="468" spans="1:118" hidden="1" x14ac:dyDescent="0.25">
      <c r="A468" t="s">
        <v>62</v>
      </c>
      <c r="B468" t="s">
        <v>202</v>
      </c>
      <c r="C468" t="s">
        <v>61</v>
      </c>
      <c r="D468" t="s">
        <v>61</v>
      </c>
      <c r="E468" t="s">
        <v>61</v>
      </c>
      <c r="F468" t="s">
        <v>97</v>
      </c>
      <c r="G468" t="s">
        <v>61</v>
      </c>
      <c r="H468" t="s">
        <v>61</v>
      </c>
      <c r="I468" t="s">
        <v>199</v>
      </c>
      <c r="J468" s="22">
        <v>43732</v>
      </c>
      <c r="K468" s="28">
        <v>19</v>
      </c>
      <c r="L468">
        <v>19</v>
      </c>
      <c r="M468">
        <v>501</v>
      </c>
      <c r="N468">
        <v>499</v>
      </c>
      <c r="O468">
        <v>1</v>
      </c>
      <c r="P468">
        <v>0</v>
      </c>
      <c r="Q468">
        <v>0</v>
      </c>
      <c r="R468">
        <v>0</v>
      </c>
      <c r="S468" s="28">
        <v>0</v>
      </c>
      <c r="T468">
        <v>30738.82</v>
      </c>
      <c r="U468">
        <v>30048.21</v>
      </c>
      <c r="V468">
        <v>29340.89</v>
      </c>
      <c r="W468">
        <v>28796.5</v>
      </c>
      <c r="X468">
        <v>29663.4</v>
      </c>
      <c r="Y468">
        <v>32972.74</v>
      </c>
      <c r="Z468">
        <v>40341.74</v>
      </c>
      <c r="AA468">
        <v>41628.57</v>
      </c>
      <c r="AB468">
        <v>47841.07</v>
      </c>
      <c r="AC468">
        <v>55951.7</v>
      </c>
      <c r="AD468">
        <v>63129.03</v>
      </c>
      <c r="AE468">
        <v>67369.73</v>
      </c>
      <c r="AF468">
        <v>70168.34</v>
      </c>
      <c r="AG468">
        <v>71759.25</v>
      </c>
      <c r="AH468">
        <v>72957.84</v>
      </c>
      <c r="AI468">
        <v>73709.47</v>
      </c>
      <c r="AJ468">
        <v>73702.2</v>
      </c>
      <c r="AK468">
        <v>71983.199999999997</v>
      </c>
      <c r="AL468">
        <v>61181.83</v>
      </c>
      <c r="AM468">
        <v>62912.95</v>
      </c>
      <c r="AN468">
        <v>55059.83</v>
      </c>
      <c r="AO468">
        <v>45434.21</v>
      </c>
      <c r="AP468">
        <v>36047.29</v>
      </c>
      <c r="AQ468">
        <v>32963.18</v>
      </c>
      <c r="AR468">
        <v>71.147999999999996</v>
      </c>
      <c r="AS468">
        <v>67.794700000000006</v>
      </c>
      <c r="AT468">
        <v>66.410179999999997</v>
      </c>
      <c r="AU468">
        <v>64.997510000000005</v>
      </c>
      <c r="AV468">
        <v>64.156080000000003</v>
      </c>
      <c r="AW468">
        <v>63.44021</v>
      </c>
      <c r="AX468">
        <v>63.060659999999999</v>
      </c>
      <c r="AY468">
        <v>62.723219999999998</v>
      </c>
      <c r="AZ468">
        <v>65.663830000000004</v>
      </c>
      <c r="BA468">
        <v>71.984880000000004</v>
      </c>
      <c r="BB468">
        <v>78.473870000000005</v>
      </c>
      <c r="BC468">
        <v>83.127399999999994</v>
      </c>
      <c r="BD468">
        <v>86.524780000000007</v>
      </c>
      <c r="BE468">
        <v>88.998750000000001</v>
      </c>
      <c r="BF468">
        <v>90.807180000000002</v>
      </c>
      <c r="BG468">
        <v>92.155829999999995</v>
      </c>
      <c r="BH468">
        <v>92.177109999999999</v>
      </c>
      <c r="BI468">
        <v>91.486490000000003</v>
      </c>
      <c r="BJ468">
        <v>88.786529999999999</v>
      </c>
      <c r="BK468">
        <v>85.592749999999995</v>
      </c>
      <c r="BL468">
        <v>81.87482</v>
      </c>
      <c r="BM468">
        <v>78.95514</v>
      </c>
      <c r="BN468">
        <v>77.001429999999999</v>
      </c>
      <c r="BO468">
        <v>74.906980000000004</v>
      </c>
      <c r="BP468">
        <v>-814.86120000000005</v>
      </c>
      <c r="BQ468">
        <v>-819.9375</v>
      </c>
      <c r="BR468">
        <v>-534.10580000000004</v>
      </c>
      <c r="BS468">
        <v>-364.70100000000002</v>
      </c>
      <c r="BT468">
        <v>-144.03280000000001</v>
      </c>
      <c r="BU468">
        <v>-141.5085</v>
      </c>
      <c r="BV468">
        <v>-114.3143</v>
      </c>
      <c r="BW468">
        <v>347.95</v>
      </c>
      <c r="BX468">
        <v>-216.9802</v>
      </c>
      <c r="BY468">
        <v>-174.89259999999999</v>
      </c>
      <c r="BZ468">
        <v>630.3931</v>
      </c>
      <c r="CA468">
        <v>615.65390000000002</v>
      </c>
      <c r="CB468">
        <v>650.4624</v>
      </c>
      <c r="CC468">
        <v>754.46379999999999</v>
      </c>
      <c r="CD468">
        <v>791.91399999999999</v>
      </c>
      <c r="CE468">
        <v>85.386499999999998</v>
      </c>
      <c r="CF468">
        <v>-647.66899999999998</v>
      </c>
      <c r="CG468">
        <v>-27.899439999999998</v>
      </c>
      <c r="CH468">
        <v>8490.6620000000003</v>
      </c>
      <c r="CI468">
        <v>1154.2950000000001</v>
      </c>
      <c r="CJ468">
        <v>721.60699999999997</v>
      </c>
      <c r="CK468">
        <v>758.20759999999996</v>
      </c>
      <c r="CL468">
        <v>357.9742</v>
      </c>
      <c r="CM468">
        <v>11.42442</v>
      </c>
      <c r="CN468">
        <v>20455.63</v>
      </c>
      <c r="CO468">
        <v>29213.7</v>
      </c>
      <c r="CP468">
        <v>36862.160000000003</v>
      </c>
      <c r="CQ468">
        <v>73671.12</v>
      </c>
      <c r="CR468">
        <v>53534.06</v>
      </c>
      <c r="CS468">
        <v>17010.28</v>
      </c>
      <c r="CT468">
        <v>15019.32</v>
      </c>
      <c r="CU468">
        <v>13873.73</v>
      </c>
      <c r="CV468">
        <v>29051.07</v>
      </c>
      <c r="CW468">
        <v>45060.81</v>
      </c>
      <c r="CX468">
        <v>42452.61</v>
      </c>
      <c r="CY468">
        <v>36056.959999999999</v>
      </c>
      <c r="CZ468">
        <v>37398.550000000003</v>
      </c>
      <c r="DA468">
        <v>41354.82</v>
      </c>
      <c r="DB468">
        <v>50410.71</v>
      </c>
      <c r="DC468">
        <v>55656.65</v>
      </c>
      <c r="DD468">
        <v>98825.15</v>
      </c>
      <c r="DE468">
        <v>121782.7</v>
      </c>
      <c r="DF468">
        <v>145380.9</v>
      </c>
      <c r="DG468">
        <v>103458.3</v>
      </c>
      <c r="DH468">
        <v>95034.17</v>
      </c>
      <c r="DI468">
        <v>58097.32</v>
      </c>
      <c r="DJ468">
        <v>61988.33</v>
      </c>
      <c r="DK468">
        <v>48091.74</v>
      </c>
      <c r="DL468">
        <v>19</v>
      </c>
      <c r="DM468">
        <v>20</v>
      </c>
    </row>
    <row r="469" spans="1:118" hidden="1" x14ac:dyDescent="0.25">
      <c r="A469" t="s">
        <v>62</v>
      </c>
      <c r="B469" t="s">
        <v>189</v>
      </c>
      <c r="C469" t="s">
        <v>189</v>
      </c>
      <c r="D469" t="s">
        <v>61</v>
      </c>
      <c r="E469" t="s">
        <v>61</v>
      </c>
      <c r="F469" t="s">
        <v>61</v>
      </c>
      <c r="G469" t="s">
        <v>61</v>
      </c>
      <c r="H469" t="s">
        <v>61</v>
      </c>
      <c r="I469" t="s">
        <v>199</v>
      </c>
      <c r="J469" s="22">
        <v>43732</v>
      </c>
      <c r="K469" s="28">
        <v>19</v>
      </c>
      <c r="L469">
        <v>19</v>
      </c>
      <c r="M469">
        <v>178</v>
      </c>
      <c r="N469">
        <v>177</v>
      </c>
      <c r="O469">
        <v>1</v>
      </c>
      <c r="P469">
        <v>0</v>
      </c>
      <c r="Q469">
        <v>0</v>
      </c>
      <c r="R469">
        <v>0</v>
      </c>
      <c r="S469" s="28">
        <v>0</v>
      </c>
      <c r="T469">
        <v>11875.6</v>
      </c>
      <c r="U469">
        <v>11559.47</v>
      </c>
      <c r="V469">
        <v>11080.63</v>
      </c>
      <c r="W469">
        <v>10955.07</v>
      </c>
      <c r="X469">
        <v>11228.19</v>
      </c>
      <c r="Y469">
        <v>12490.51</v>
      </c>
      <c r="Z469">
        <v>14467.31</v>
      </c>
      <c r="AA469">
        <v>14832.01</v>
      </c>
      <c r="AB469">
        <v>17342.62</v>
      </c>
      <c r="AC469">
        <v>19942.16</v>
      </c>
      <c r="AD469">
        <v>21617.54</v>
      </c>
      <c r="AE469">
        <v>23161.75</v>
      </c>
      <c r="AF469">
        <v>24157.77</v>
      </c>
      <c r="AG469">
        <v>24611.87</v>
      </c>
      <c r="AH469">
        <v>25165.8</v>
      </c>
      <c r="AI469">
        <v>25537.360000000001</v>
      </c>
      <c r="AJ469">
        <v>25895.91</v>
      </c>
      <c r="AK469">
        <v>24973.16</v>
      </c>
      <c r="AL469">
        <v>20031.650000000001</v>
      </c>
      <c r="AM469">
        <v>21078.26</v>
      </c>
      <c r="AN469">
        <v>19080.11</v>
      </c>
      <c r="AO469">
        <v>16483.8</v>
      </c>
      <c r="AP469">
        <v>13389.52</v>
      </c>
      <c r="AQ469">
        <v>11911.47</v>
      </c>
      <c r="AR469">
        <v>73.815039999999996</v>
      </c>
      <c r="AS469">
        <v>71.269509999999997</v>
      </c>
      <c r="AT469">
        <v>70.036680000000004</v>
      </c>
      <c r="AU469">
        <v>68.04804</v>
      </c>
      <c r="AV469">
        <v>66.931550000000001</v>
      </c>
      <c r="AW469">
        <v>65.761089999999996</v>
      </c>
      <c r="AX469">
        <v>65.261160000000004</v>
      </c>
      <c r="AY469">
        <v>64.326480000000004</v>
      </c>
      <c r="AZ469">
        <v>66.372010000000003</v>
      </c>
      <c r="BA469">
        <v>71.250079999999997</v>
      </c>
      <c r="BB469">
        <v>77.426450000000003</v>
      </c>
      <c r="BC469">
        <v>81.562799999999996</v>
      </c>
      <c r="BD469">
        <v>84.290030000000002</v>
      </c>
      <c r="BE469">
        <v>87.213210000000004</v>
      </c>
      <c r="BF469">
        <v>89.642169999999993</v>
      </c>
      <c r="BG469">
        <v>91.610879999999995</v>
      </c>
      <c r="BH469">
        <v>92.519930000000002</v>
      </c>
      <c r="BI469">
        <v>92.727159999999998</v>
      </c>
      <c r="BJ469">
        <v>90.528059999999996</v>
      </c>
      <c r="BK469">
        <v>88.047910000000002</v>
      </c>
      <c r="BL469">
        <v>84.005330000000001</v>
      </c>
      <c r="BM469">
        <v>81.573480000000004</v>
      </c>
      <c r="BN469">
        <v>79.948560000000001</v>
      </c>
      <c r="BO469">
        <v>76.908850000000001</v>
      </c>
      <c r="BP469">
        <v>-652.84090000000003</v>
      </c>
      <c r="BQ469">
        <v>-645.61620000000005</v>
      </c>
      <c r="BR469">
        <v>-371.03480000000002</v>
      </c>
      <c r="BS469">
        <v>-459.6678</v>
      </c>
      <c r="BT469">
        <v>-374.65309999999999</v>
      </c>
      <c r="BU469">
        <v>-290.1986</v>
      </c>
      <c r="BV469">
        <v>-120.34950000000001</v>
      </c>
      <c r="BW469">
        <v>293.78539999999998</v>
      </c>
      <c r="BX469">
        <v>-16.1098</v>
      </c>
      <c r="BY469">
        <v>-5.6133649999999999</v>
      </c>
      <c r="BZ469">
        <v>479.36130000000003</v>
      </c>
      <c r="CA469">
        <v>364.97059999999999</v>
      </c>
      <c r="CB469">
        <v>242.3349</v>
      </c>
      <c r="CC469">
        <v>105.59480000000001</v>
      </c>
      <c r="CD469">
        <v>246.88419999999999</v>
      </c>
      <c r="CE469">
        <v>-78.451509999999999</v>
      </c>
      <c r="CF469">
        <v>-337.2552</v>
      </c>
      <c r="CG469">
        <v>615.73509999999999</v>
      </c>
      <c r="CH469">
        <v>4607.6239999999998</v>
      </c>
      <c r="CI469">
        <v>1351.3330000000001</v>
      </c>
      <c r="CJ469">
        <v>477.30579999999998</v>
      </c>
      <c r="CK469">
        <v>559.05179999999996</v>
      </c>
      <c r="CL469">
        <v>374.76119999999997</v>
      </c>
      <c r="CM469">
        <v>293.46409999999997</v>
      </c>
      <c r="CN469">
        <v>10261.209999999999</v>
      </c>
      <c r="CO469">
        <v>18235.400000000001</v>
      </c>
      <c r="CP469">
        <v>25822.52</v>
      </c>
      <c r="CQ469">
        <v>66206.350000000006</v>
      </c>
      <c r="CR469">
        <v>44736.55</v>
      </c>
      <c r="CS469">
        <v>10680.56</v>
      </c>
      <c r="CT469">
        <v>8352.7479999999996</v>
      </c>
      <c r="CU469">
        <v>6155.9309999999996</v>
      </c>
      <c r="CV469">
        <v>18545.560000000001</v>
      </c>
      <c r="CW469">
        <v>32551.4</v>
      </c>
      <c r="CX469">
        <v>20567.72</v>
      </c>
      <c r="CY469">
        <v>22596.240000000002</v>
      </c>
      <c r="CZ469">
        <v>21540.25</v>
      </c>
      <c r="DA469">
        <v>24116.74</v>
      </c>
      <c r="DB469">
        <v>28686.240000000002</v>
      </c>
      <c r="DC469">
        <v>34048.49</v>
      </c>
      <c r="DD469">
        <v>69690.05</v>
      </c>
      <c r="DE469">
        <v>86440.47</v>
      </c>
      <c r="DF469">
        <v>98457.919999999998</v>
      </c>
      <c r="DG469">
        <v>69230.62</v>
      </c>
      <c r="DH469">
        <v>65099.78</v>
      </c>
      <c r="DI469">
        <v>32417.29</v>
      </c>
      <c r="DJ469">
        <v>36595.08</v>
      </c>
      <c r="DK469">
        <v>27084.95</v>
      </c>
      <c r="DL469">
        <v>19</v>
      </c>
      <c r="DM469">
        <v>20</v>
      </c>
    </row>
    <row r="470" spans="1:118" hidden="1" x14ac:dyDescent="0.25">
      <c r="A470" t="s">
        <v>62</v>
      </c>
      <c r="B470" t="s">
        <v>61</v>
      </c>
      <c r="C470" t="s">
        <v>61</v>
      </c>
      <c r="D470" t="s">
        <v>61</v>
      </c>
      <c r="E470" t="s">
        <v>61</v>
      </c>
      <c r="F470" t="s">
        <v>61</v>
      </c>
      <c r="G470" t="s">
        <v>61</v>
      </c>
      <c r="H470" t="s">
        <v>61</v>
      </c>
      <c r="I470" t="s">
        <v>199</v>
      </c>
      <c r="J470" s="22">
        <v>43732</v>
      </c>
      <c r="K470" s="28">
        <v>19</v>
      </c>
      <c r="L470">
        <v>19</v>
      </c>
      <c r="M470">
        <v>619</v>
      </c>
      <c r="N470">
        <v>616</v>
      </c>
      <c r="O470">
        <v>1</v>
      </c>
      <c r="P470">
        <v>0</v>
      </c>
      <c r="Q470">
        <v>0</v>
      </c>
      <c r="R470">
        <v>0</v>
      </c>
      <c r="S470" s="28">
        <v>0</v>
      </c>
      <c r="T470">
        <v>44033.38</v>
      </c>
      <c r="U470">
        <v>42817.760000000002</v>
      </c>
      <c r="V470">
        <v>41931.660000000003</v>
      </c>
      <c r="W470">
        <v>41686.019999999997</v>
      </c>
      <c r="X470">
        <v>42632.24</v>
      </c>
      <c r="Y470">
        <v>46251.89</v>
      </c>
      <c r="Z470">
        <v>55792.62</v>
      </c>
      <c r="AA470">
        <v>56179.03</v>
      </c>
      <c r="AB470">
        <v>63874.71</v>
      </c>
      <c r="AC470">
        <v>72307.81</v>
      </c>
      <c r="AD470">
        <v>79941.289999999994</v>
      </c>
      <c r="AE470">
        <v>85337.77</v>
      </c>
      <c r="AF470">
        <v>89248.4</v>
      </c>
      <c r="AG470">
        <v>91996.43</v>
      </c>
      <c r="AH470">
        <v>94409.64</v>
      </c>
      <c r="AI470">
        <v>96633.93</v>
      </c>
      <c r="AJ470">
        <v>98337.85</v>
      </c>
      <c r="AK470">
        <v>97171.13</v>
      </c>
      <c r="AL470">
        <v>81283.86</v>
      </c>
      <c r="AM470">
        <v>88614.5</v>
      </c>
      <c r="AN470">
        <v>79963.199999999997</v>
      </c>
      <c r="AO470">
        <v>68583.97</v>
      </c>
      <c r="AP470">
        <v>55650.58</v>
      </c>
      <c r="AQ470">
        <v>48592.83</v>
      </c>
      <c r="AR470">
        <v>71.162149999999997</v>
      </c>
      <c r="AS470">
        <v>67.810209999999998</v>
      </c>
      <c r="AT470">
        <v>66.428120000000007</v>
      </c>
      <c r="AU470">
        <v>65.026470000000003</v>
      </c>
      <c r="AV470">
        <v>64.212609999999998</v>
      </c>
      <c r="AW470">
        <v>63.506909999999998</v>
      </c>
      <c r="AX470">
        <v>63.118259999999999</v>
      </c>
      <c r="AY470">
        <v>62.779159999999997</v>
      </c>
      <c r="AZ470">
        <v>65.713170000000005</v>
      </c>
      <c r="BA470">
        <v>72.012969999999996</v>
      </c>
      <c r="BB470">
        <v>78.458510000000004</v>
      </c>
      <c r="BC470">
        <v>83.090140000000005</v>
      </c>
      <c r="BD470">
        <v>86.487520000000004</v>
      </c>
      <c r="BE470">
        <v>88.972149999999999</v>
      </c>
      <c r="BF470">
        <v>90.791820000000001</v>
      </c>
      <c r="BG470">
        <v>92.155450000000002</v>
      </c>
      <c r="BH470">
        <v>92.182460000000006</v>
      </c>
      <c r="BI470">
        <v>91.492350000000002</v>
      </c>
      <c r="BJ470">
        <v>88.784880000000001</v>
      </c>
      <c r="BK470">
        <v>85.552350000000004</v>
      </c>
      <c r="BL470">
        <v>81.8523</v>
      </c>
      <c r="BM470">
        <v>78.928730000000002</v>
      </c>
      <c r="BN470">
        <v>76.993049999999997</v>
      </c>
      <c r="BO470">
        <v>74.920630000000003</v>
      </c>
      <c r="BP470">
        <v>-1015.586</v>
      </c>
      <c r="BQ470">
        <v>-1030.6510000000001</v>
      </c>
      <c r="BR470">
        <v>-701.47109999999998</v>
      </c>
      <c r="BS470">
        <v>-587.78049999999996</v>
      </c>
      <c r="BT470">
        <v>-278.73110000000003</v>
      </c>
      <c r="BU470">
        <v>-289.85140000000001</v>
      </c>
      <c r="BV470">
        <v>-582.61019999999996</v>
      </c>
      <c r="BW470">
        <v>432.68939999999998</v>
      </c>
      <c r="BX470">
        <v>-24.0578</v>
      </c>
      <c r="BY470">
        <v>-113.95059999999999</v>
      </c>
      <c r="BZ470">
        <v>829.01900000000001</v>
      </c>
      <c r="CA470">
        <v>734.05489999999998</v>
      </c>
      <c r="CB470">
        <v>650.5856</v>
      </c>
      <c r="CC470">
        <v>720.23080000000004</v>
      </c>
      <c r="CD470">
        <v>677.5376</v>
      </c>
      <c r="CE470">
        <v>-250.58619999999999</v>
      </c>
      <c r="CF470">
        <v>-937.48230000000001</v>
      </c>
      <c r="CG470">
        <v>232.65969999999999</v>
      </c>
      <c r="CH470">
        <v>14361.32</v>
      </c>
      <c r="CI470">
        <v>1698.2650000000001</v>
      </c>
      <c r="CJ470">
        <v>781.4298</v>
      </c>
      <c r="CK470">
        <v>869.87660000000005</v>
      </c>
      <c r="CL470">
        <v>469.2953</v>
      </c>
      <c r="CM470">
        <v>279.11059999999998</v>
      </c>
      <c r="CN470">
        <v>24713.74</v>
      </c>
      <c r="CO470">
        <v>32908.31</v>
      </c>
      <c r="CP470">
        <v>40424.33</v>
      </c>
      <c r="CQ470">
        <v>77151.94</v>
      </c>
      <c r="CR470">
        <v>56542.61</v>
      </c>
      <c r="CS470">
        <v>19077.830000000002</v>
      </c>
      <c r="CT470">
        <v>17256.71</v>
      </c>
      <c r="CU470">
        <v>15726.32</v>
      </c>
      <c r="CV470">
        <v>31522.26</v>
      </c>
      <c r="CW470">
        <v>49719.25</v>
      </c>
      <c r="CX470">
        <v>51027.57</v>
      </c>
      <c r="CY470">
        <v>45534.86</v>
      </c>
      <c r="CZ470">
        <v>46243.199999999997</v>
      </c>
      <c r="DA470">
        <v>49964.52</v>
      </c>
      <c r="DB470">
        <v>60006.96</v>
      </c>
      <c r="DC470">
        <v>67042.33</v>
      </c>
      <c r="DD470">
        <v>109630.39999999999</v>
      </c>
      <c r="DE470">
        <v>130380.7</v>
      </c>
      <c r="DF470">
        <v>156026.5</v>
      </c>
      <c r="DG470">
        <v>108988.5</v>
      </c>
      <c r="DH470">
        <v>101777.1</v>
      </c>
      <c r="DI470">
        <v>64349.35</v>
      </c>
      <c r="DJ470">
        <v>68206.95</v>
      </c>
      <c r="DK470">
        <v>56165.89</v>
      </c>
      <c r="DL470">
        <v>19</v>
      </c>
      <c r="DM470">
        <v>20</v>
      </c>
    </row>
    <row r="471" spans="1:118" hidden="1" x14ac:dyDescent="0.25">
      <c r="A471" t="s">
        <v>62</v>
      </c>
      <c r="B471" t="s">
        <v>29</v>
      </c>
      <c r="C471" t="s">
        <v>29</v>
      </c>
      <c r="D471" t="s">
        <v>61</v>
      </c>
      <c r="E471" t="s">
        <v>61</v>
      </c>
      <c r="F471" t="s">
        <v>61</v>
      </c>
      <c r="G471" t="s">
        <v>61</v>
      </c>
      <c r="H471" t="s">
        <v>61</v>
      </c>
      <c r="I471" t="s">
        <v>199</v>
      </c>
      <c r="J471" s="22">
        <v>43732</v>
      </c>
      <c r="K471" s="28">
        <v>19</v>
      </c>
      <c r="L471">
        <v>19</v>
      </c>
      <c r="M471">
        <v>35</v>
      </c>
      <c r="N471">
        <v>35</v>
      </c>
      <c r="O471">
        <v>1</v>
      </c>
      <c r="P471">
        <v>0</v>
      </c>
      <c r="Q471">
        <v>0</v>
      </c>
      <c r="R471">
        <v>0</v>
      </c>
      <c r="S471" s="28">
        <v>0</v>
      </c>
      <c r="T471">
        <v>2284.6350000000002</v>
      </c>
      <c r="U471">
        <v>2128.056</v>
      </c>
      <c r="V471">
        <v>2092.6860000000001</v>
      </c>
      <c r="W471">
        <v>2136.7710000000002</v>
      </c>
      <c r="X471">
        <v>2124.4520000000002</v>
      </c>
      <c r="Y471">
        <v>2264.261</v>
      </c>
      <c r="Z471">
        <v>3021.4</v>
      </c>
      <c r="AA471">
        <v>2703.5259999999998</v>
      </c>
      <c r="AB471">
        <v>2814.7629999999999</v>
      </c>
      <c r="AC471">
        <v>3226.8429999999998</v>
      </c>
      <c r="AD471">
        <v>3488.08</v>
      </c>
      <c r="AE471">
        <v>3757.873</v>
      </c>
      <c r="AF471">
        <v>3936.8069999999998</v>
      </c>
      <c r="AG471">
        <v>3988.0889999999999</v>
      </c>
      <c r="AH471">
        <v>4148.1859999999997</v>
      </c>
      <c r="AI471">
        <v>4341.3220000000001</v>
      </c>
      <c r="AJ471">
        <v>4484.0360000000001</v>
      </c>
      <c r="AK471">
        <v>4744.4660000000003</v>
      </c>
      <c r="AL471">
        <v>3804.7159999999999</v>
      </c>
      <c r="AM471">
        <v>5046.7920000000004</v>
      </c>
      <c r="AN471">
        <v>4676.9129999999996</v>
      </c>
      <c r="AO471">
        <v>4220.1949999999997</v>
      </c>
      <c r="AP471">
        <v>2919.7860000000001</v>
      </c>
      <c r="AQ471">
        <v>2382.069</v>
      </c>
      <c r="AR471">
        <v>71</v>
      </c>
      <c r="AS471">
        <v>68</v>
      </c>
      <c r="AT471">
        <v>66.8</v>
      </c>
      <c r="AU471">
        <v>64.900000000000006</v>
      </c>
      <c r="AV471">
        <v>63.2</v>
      </c>
      <c r="AW471">
        <v>62.6</v>
      </c>
      <c r="AX471">
        <v>62</v>
      </c>
      <c r="AY471">
        <v>62.6</v>
      </c>
      <c r="AZ471">
        <v>66.900000000000006</v>
      </c>
      <c r="BA471">
        <v>72.2</v>
      </c>
      <c r="BB471">
        <v>77.7</v>
      </c>
      <c r="BC471">
        <v>82.2</v>
      </c>
      <c r="BD471">
        <v>84.9</v>
      </c>
      <c r="BE471">
        <v>87.6</v>
      </c>
      <c r="BF471">
        <v>89.5</v>
      </c>
      <c r="BG471">
        <v>91</v>
      </c>
      <c r="BH471">
        <v>91.6</v>
      </c>
      <c r="BI471">
        <v>92</v>
      </c>
      <c r="BJ471">
        <v>90.5</v>
      </c>
      <c r="BK471">
        <v>88</v>
      </c>
      <c r="BL471">
        <v>84.6</v>
      </c>
      <c r="BM471">
        <v>81.3</v>
      </c>
      <c r="BN471">
        <v>77.099999999999994</v>
      </c>
      <c r="BO471">
        <v>74.2</v>
      </c>
      <c r="BP471">
        <v>-32.84037</v>
      </c>
      <c r="BQ471">
        <v>37.532510000000002</v>
      </c>
      <c r="BR471">
        <v>13.74474</v>
      </c>
      <c r="BS471">
        <v>6.3571559999999998</v>
      </c>
      <c r="BT471">
        <v>59.003979999999999</v>
      </c>
      <c r="BU471">
        <v>27.696490000000001</v>
      </c>
      <c r="BV471">
        <v>-38.981990000000003</v>
      </c>
      <c r="BW471">
        <v>-11.118919999999999</v>
      </c>
      <c r="BX471">
        <v>-18.20177</v>
      </c>
      <c r="BY471">
        <v>-6.9918880000000003</v>
      </c>
      <c r="BZ471">
        <v>52.09686</v>
      </c>
      <c r="CA471">
        <v>34.749720000000003</v>
      </c>
      <c r="CB471">
        <v>58.699730000000002</v>
      </c>
      <c r="CC471">
        <v>130.57689999999999</v>
      </c>
      <c r="CD471">
        <v>52.547310000000003</v>
      </c>
      <c r="CE471">
        <v>-11.711539999999999</v>
      </c>
      <c r="CF471">
        <v>145.5127</v>
      </c>
      <c r="CG471">
        <v>-29.078299999999999</v>
      </c>
      <c r="CH471">
        <v>1002.001</v>
      </c>
      <c r="CI471">
        <v>-120.61750000000001</v>
      </c>
      <c r="CJ471">
        <v>-119.8165</v>
      </c>
      <c r="CK471">
        <v>-97.322140000000005</v>
      </c>
      <c r="CL471">
        <v>3.352449</v>
      </c>
      <c r="CM471">
        <v>-28.615590000000001</v>
      </c>
      <c r="CN471">
        <v>918.84709999999995</v>
      </c>
      <c r="CO471">
        <v>726.81769999999995</v>
      </c>
      <c r="CP471">
        <v>826.74</v>
      </c>
      <c r="CQ471">
        <v>936.6549</v>
      </c>
      <c r="CR471">
        <v>1215.1420000000001</v>
      </c>
      <c r="CS471">
        <v>998.63430000000005</v>
      </c>
      <c r="CT471">
        <v>592.79309999999998</v>
      </c>
      <c r="CU471">
        <v>740.87950000000001</v>
      </c>
      <c r="CV471">
        <v>667.54200000000003</v>
      </c>
      <c r="CW471">
        <v>1640.9829999999999</v>
      </c>
      <c r="CX471">
        <v>1387.518</v>
      </c>
      <c r="CY471">
        <v>1377.771</v>
      </c>
      <c r="CZ471">
        <v>1373.164</v>
      </c>
      <c r="DA471">
        <v>3366.5070000000001</v>
      </c>
      <c r="DB471">
        <v>3581.1770000000001</v>
      </c>
      <c r="DC471">
        <v>3847.5520000000001</v>
      </c>
      <c r="DD471">
        <v>2260.0219999999999</v>
      </c>
      <c r="DE471">
        <v>1043.6030000000001</v>
      </c>
      <c r="DF471">
        <v>1536.7619999999999</v>
      </c>
      <c r="DG471">
        <v>1455.0619999999999</v>
      </c>
      <c r="DH471">
        <v>2126.8220000000001</v>
      </c>
      <c r="DI471">
        <v>1374.741</v>
      </c>
      <c r="DJ471">
        <v>1102.0650000000001</v>
      </c>
      <c r="DK471">
        <v>1864.25</v>
      </c>
      <c r="DL471">
        <v>19</v>
      </c>
      <c r="DM471">
        <v>20</v>
      </c>
    </row>
    <row r="472" spans="1:118" hidden="1" x14ac:dyDescent="0.25">
      <c r="A472" t="s">
        <v>62</v>
      </c>
      <c r="B472" t="s">
        <v>35</v>
      </c>
      <c r="C472" t="s">
        <v>61</v>
      </c>
      <c r="D472" t="s">
        <v>61</v>
      </c>
      <c r="E472" t="s">
        <v>35</v>
      </c>
      <c r="F472" t="s">
        <v>61</v>
      </c>
      <c r="G472" t="s">
        <v>61</v>
      </c>
      <c r="H472" t="s">
        <v>61</v>
      </c>
      <c r="I472" t="s">
        <v>199</v>
      </c>
      <c r="J472" s="22">
        <v>43732</v>
      </c>
      <c r="K472" s="28">
        <v>19</v>
      </c>
      <c r="L472">
        <v>19</v>
      </c>
      <c r="M472">
        <v>15</v>
      </c>
      <c r="N472">
        <v>15</v>
      </c>
      <c r="O472">
        <v>1</v>
      </c>
      <c r="P472">
        <v>0</v>
      </c>
      <c r="Q472">
        <v>0</v>
      </c>
      <c r="R472">
        <v>0</v>
      </c>
      <c r="S472" s="28">
        <v>0</v>
      </c>
      <c r="T472">
        <v>176.21100000000001</v>
      </c>
      <c r="U472">
        <v>182.524</v>
      </c>
      <c r="V472">
        <v>166.79599999999999</v>
      </c>
      <c r="W472">
        <v>168.494</v>
      </c>
      <c r="X472">
        <v>169.15</v>
      </c>
      <c r="Y472">
        <v>189.774</v>
      </c>
      <c r="Z472">
        <v>241.35499999999999</v>
      </c>
      <c r="AA472">
        <v>300.41199999999998</v>
      </c>
      <c r="AB472">
        <v>415.404</v>
      </c>
      <c r="AC472">
        <v>622.94500000000005</v>
      </c>
      <c r="AD472">
        <v>781.62099999999998</v>
      </c>
      <c r="AE472">
        <v>889.59400000000005</v>
      </c>
      <c r="AF472">
        <v>1074.0530000000001</v>
      </c>
      <c r="AG472">
        <v>893.06700000000001</v>
      </c>
      <c r="AH472">
        <v>843.21100000000001</v>
      </c>
      <c r="AI472">
        <v>963.41800000000001</v>
      </c>
      <c r="AJ472">
        <v>929.13900000000001</v>
      </c>
      <c r="AK472">
        <v>988.41800000000001</v>
      </c>
      <c r="AL472">
        <v>682.93100000000004</v>
      </c>
      <c r="AM472">
        <v>943.24099999999999</v>
      </c>
      <c r="AN472">
        <v>879.577</v>
      </c>
      <c r="AO472">
        <v>474.80799999999999</v>
      </c>
      <c r="AP472">
        <v>225.529</v>
      </c>
      <c r="AQ472">
        <v>197.94800000000001</v>
      </c>
      <c r="AR472">
        <v>69.599999999999994</v>
      </c>
      <c r="AS472">
        <v>65.633330000000001</v>
      </c>
      <c r="AT472">
        <v>63.933329999999998</v>
      </c>
      <c r="AU472">
        <v>62.633330000000001</v>
      </c>
      <c r="AV472">
        <v>62.1</v>
      </c>
      <c r="AW472">
        <v>61.533329999999999</v>
      </c>
      <c r="AX472">
        <v>61.166670000000003</v>
      </c>
      <c r="AY472">
        <v>61.2</v>
      </c>
      <c r="AZ472">
        <v>64.533330000000007</v>
      </c>
      <c r="BA472">
        <v>71.566659999999999</v>
      </c>
      <c r="BB472">
        <v>77.633340000000004</v>
      </c>
      <c r="BC472">
        <v>82.566670000000002</v>
      </c>
      <c r="BD472">
        <v>86.966669999999993</v>
      </c>
      <c r="BE472">
        <v>89.7</v>
      </c>
      <c r="BF472">
        <v>91.466660000000005</v>
      </c>
      <c r="BG472">
        <v>92.366669999999999</v>
      </c>
      <c r="BH472">
        <v>92.1</v>
      </c>
      <c r="BI472">
        <v>90.366659999999996</v>
      </c>
      <c r="BJ472">
        <v>87.533330000000007</v>
      </c>
      <c r="BK472">
        <v>84.133330000000001</v>
      </c>
      <c r="BL472">
        <v>80.766670000000005</v>
      </c>
      <c r="BM472">
        <v>77.566670000000002</v>
      </c>
      <c r="BN472">
        <v>75.466669999999993</v>
      </c>
      <c r="BO472">
        <v>74</v>
      </c>
      <c r="BP472">
        <v>-6.4876810000000003</v>
      </c>
      <c r="BQ472">
        <v>-13.772349999999999</v>
      </c>
      <c r="BR472">
        <v>-10.97458</v>
      </c>
      <c r="BS472">
        <v>-11.613</v>
      </c>
      <c r="BT472">
        <v>-9.6399530000000002</v>
      </c>
      <c r="BU472">
        <v>-5.7562990000000003</v>
      </c>
      <c r="BV472">
        <v>-7.8019129999999999</v>
      </c>
      <c r="BW472">
        <v>10.111140000000001</v>
      </c>
      <c r="BX472">
        <v>4.3109989999999998</v>
      </c>
      <c r="BY472">
        <v>13.117039999999999</v>
      </c>
      <c r="BZ472">
        <v>34.390439999999998</v>
      </c>
      <c r="CA472">
        <v>42.166649999999997</v>
      </c>
      <c r="CB472">
        <v>5.2609409999999999</v>
      </c>
      <c r="CC472">
        <v>43.395389999999999</v>
      </c>
      <c r="CD472">
        <v>80.845929999999996</v>
      </c>
      <c r="CE472">
        <v>-58.456710000000001</v>
      </c>
      <c r="CF472">
        <v>-104.6057</v>
      </c>
      <c r="CG472">
        <v>-171.21440000000001</v>
      </c>
      <c r="CH472">
        <v>218.833</v>
      </c>
      <c r="CI472">
        <v>24.26904</v>
      </c>
      <c r="CJ472">
        <v>-51.36853</v>
      </c>
      <c r="CK472">
        <v>-17.069959999999998</v>
      </c>
      <c r="CL472">
        <v>-99.499529999999993</v>
      </c>
      <c r="CM472">
        <v>-5.1748289999999999</v>
      </c>
      <c r="CN472">
        <v>25.276499999999999</v>
      </c>
      <c r="CO472">
        <v>39.477110000000003</v>
      </c>
      <c r="CP472">
        <v>16.092479999999998</v>
      </c>
      <c r="CQ472">
        <v>12.50914</v>
      </c>
      <c r="CR472">
        <v>10.76581</v>
      </c>
      <c r="CS472">
        <v>21.22438</v>
      </c>
      <c r="CT472">
        <v>43.271259999999998</v>
      </c>
      <c r="CU472">
        <v>68.42398</v>
      </c>
      <c r="CV472">
        <v>55.556739999999998</v>
      </c>
      <c r="CW472">
        <v>124.43259999999999</v>
      </c>
      <c r="CX472">
        <v>535.82579999999996</v>
      </c>
      <c r="CY472">
        <v>957.40279999999996</v>
      </c>
      <c r="CZ472">
        <v>3865.08</v>
      </c>
      <c r="DA472">
        <v>1300.19</v>
      </c>
      <c r="DB472">
        <v>1479.4</v>
      </c>
      <c r="DC472">
        <v>585.66970000000003</v>
      </c>
      <c r="DD472">
        <v>1213.8119999999999</v>
      </c>
      <c r="DE472">
        <v>1593.03</v>
      </c>
      <c r="DF472">
        <v>875.20489999999995</v>
      </c>
      <c r="DG472">
        <v>1360.4280000000001</v>
      </c>
      <c r="DH472">
        <v>1794.481</v>
      </c>
      <c r="DI472">
        <v>3467.9639999999999</v>
      </c>
      <c r="DJ472">
        <v>5270.665</v>
      </c>
      <c r="DK472">
        <v>54.679090000000002</v>
      </c>
      <c r="DL472">
        <v>19</v>
      </c>
      <c r="DM472">
        <v>20</v>
      </c>
    </row>
    <row r="473" spans="1:118" hidden="1" x14ac:dyDescent="0.25">
      <c r="A473" t="s">
        <v>62</v>
      </c>
      <c r="B473" t="s">
        <v>39</v>
      </c>
      <c r="C473" t="s">
        <v>39</v>
      </c>
      <c r="D473" t="s">
        <v>61</v>
      </c>
      <c r="E473" t="s">
        <v>61</v>
      </c>
      <c r="F473" t="s">
        <v>61</v>
      </c>
      <c r="G473" t="s">
        <v>61</v>
      </c>
      <c r="H473" t="s">
        <v>61</v>
      </c>
      <c r="I473" t="s">
        <v>199</v>
      </c>
      <c r="J473" s="22">
        <v>43732</v>
      </c>
      <c r="K473" s="28">
        <v>19</v>
      </c>
      <c r="L473">
        <v>19</v>
      </c>
      <c r="M473">
        <v>27</v>
      </c>
      <c r="N473">
        <v>27</v>
      </c>
      <c r="O473">
        <v>1</v>
      </c>
      <c r="P473">
        <v>0</v>
      </c>
      <c r="Q473">
        <v>0</v>
      </c>
      <c r="R473">
        <v>0</v>
      </c>
      <c r="S473" s="28">
        <v>0</v>
      </c>
      <c r="T473">
        <v>2502.107</v>
      </c>
      <c r="U473">
        <v>2579.886</v>
      </c>
      <c r="V473">
        <v>2561.761</v>
      </c>
      <c r="W473">
        <v>2221</v>
      </c>
      <c r="X473">
        <v>2172.527</v>
      </c>
      <c r="Y473">
        <v>2462.6680000000001</v>
      </c>
      <c r="Z473">
        <v>3089.2220000000002</v>
      </c>
      <c r="AA473">
        <v>2910.0140000000001</v>
      </c>
      <c r="AB473">
        <v>3179.4450000000002</v>
      </c>
      <c r="AC473">
        <v>3157.931</v>
      </c>
      <c r="AD473">
        <v>3240.1750000000002</v>
      </c>
      <c r="AE473">
        <v>3510.0070000000001</v>
      </c>
      <c r="AF473">
        <v>3673.9520000000002</v>
      </c>
      <c r="AG473">
        <v>3910.2159999999999</v>
      </c>
      <c r="AH473">
        <v>4092.5059999999999</v>
      </c>
      <c r="AI473">
        <v>4260.982</v>
      </c>
      <c r="AJ473">
        <v>4316.0529999999999</v>
      </c>
      <c r="AK473">
        <v>4222.1379999999999</v>
      </c>
      <c r="AL473">
        <v>3506.2570000000001</v>
      </c>
      <c r="AM473">
        <v>4163.8490000000002</v>
      </c>
      <c r="AN473">
        <v>4104.415</v>
      </c>
      <c r="AO473">
        <v>3528.28</v>
      </c>
      <c r="AP473">
        <v>2664.0920000000001</v>
      </c>
      <c r="AQ473">
        <v>2347.15</v>
      </c>
      <c r="AR473">
        <v>75.018519999999995</v>
      </c>
      <c r="AS473">
        <v>71.981480000000005</v>
      </c>
      <c r="AT473">
        <v>69.777780000000007</v>
      </c>
      <c r="AU473">
        <v>68.203710000000001</v>
      </c>
      <c r="AV473">
        <v>67.05556</v>
      </c>
      <c r="AW473">
        <v>66.333330000000004</v>
      </c>
      <c r="AX473">
        <v>65.481480000000005</v>
      </c>
      <c r="AY473">
        <v>65.259259999999998</v>
      </c>
      <c r="AZ473">
        <v>67.648150000000001</v>
      </c>
      <c r="BA473">
        <v>72.092590000000001</v>
      </c>
      <c r="BB473">
        <v>77.185180000000003</v>
      </c>
      <c r="BC473">
        <v>81.518519999999995</v>
      </c>
      <c r="BD473">
        <v>84.703710000000001</v>
      </c>
      <c r="BE473">
        <v>88.314809999999994</v>
      </c>
      <c r="BF473">
        <v>90.648150000000001</v>
      </c>
      <c r="BG473">
        <v>92.518519999999995</v>
      </c>
      <c r="BH473">
        <v>93.666669999999996</v>
      </c>
      <c r="BI473">
        <v>94.777780000000007</v>
      </c>
      <c r="BJ473">
        <v>93.833330000000004</v>
      </c>
      <c r="BK473">
        <v>90.740740000000002</v>
      </c>
      <c r="BL473">
        <v>86.481480000000005</v>
      </c>
      <c r="BM473">
        <v>83.685190000000006</v>
      </c>
      <c r="BN473">
        <v>80.851849999999999</v>
      </c>
      <c r="BO473">
        <v>78.518519999999995</v>
      </c>
      <c r="BP473">
        <v>-149.97149999999999</v>
      </c>
      <c r="BQ473">
        <v>-225.4829</v>
      </c>
      <c r="BR473">
        <v>-185.8776</v>
      </c>
      <c r="BS473">
        <v>-57.540030000000002</v>
      </c>
      <c r="BT473">
        <v>27.545169999999999</v>
      </c>
      <c r="BU473">
        <v>-71.093670000000003</v>
      </c>
      <c r="BV473">
        <v>-270.17720000000003</v>
      </c>
      <c r="BW473">
        <v>-118.65260000000001</v>
      </c>
      <c r="BX473">
        <v>-63.183979999999998</v>
      </c>
      <c r="BY473">
        <v>52.790509999999998</v>
      </c>
      <c r="BZ473">
        <v>197.62190000000001</v>
      </c>
      <c r="CA473">
        <v>195.50129999999999</v>
      </c>
      <c r="CB473">
        <v>170.78059999999999</v>
      </c>
      <c r="CC473">
        <v>205.90219999999999</v>
      </c>
      <c r="CD473">
        <v>164.0575</v>
      </c>
      <c r="CE473">
        <v>123.2022</v>
      </c>
      <c r="CF473">
        <v>118.1788</v>
      </c>
      <c r="CG473">
        <v>266.08499999999998</v>
      </c>
      <c r="CH473">
        <v>1107.116</v>
      </c>
      <c r="CI473">
        <v>281.07569999999998</v>
      </c>
      <c r="CJ473">
        <v>19.318899999999999</v>
      </c>
      <c r="CK473">
        <v>77.647850000000005</v>
      </c>
      <c r="CL473">
        <v>148.67939999999999</v>
      </c>
      <c r="CM473">
        <v>118.76860000000001</v>
      </c>
      <c r="CN473">
        <v>3870.81</v>
      </c>
      <c r="CO473">
        <v>5710.3860000000004</v>
      </c>
      <c r="CP473">
        <v>5798.9849999999997</v>
      </c>
      <c r="CQ473">
        <v>3184.5410000000002</v>
      </c>
      <c r="CR473">
        <v>2277.9749999999999</v>
      </c>
      <c r="CS473">
        <v>1762.192</v>
      </c>
      <c r="CT473">
        <v>850.40610000000004</v>
      </c>
      <c r="CU473">
        <v>857.46479999999997</v>
      </c>
      <c r="CV473">
        <v>1126.5740000000001</v>
      </c>
      <c r="CW473">
        <v>1770.5730000000001</v>
      </c>
      <c r="CX473">
        <v>2554.0819999999999</v>
      </c>
      <c r="CY473">
        <v>2395.0369999999998</v>
      </c>
      <c r="CZ473">
        <v>2993.873</v>
      </c>
      <c r="DA473">
        <v>3123.6089999999999</v>
      </c>
      <c r="DB473">
        <v>2735.0889999999999</v>
      </c>
      <c r="DC473">
        <v>3219.7779999999998</v>
      </c>
      <c r="DD473">
        <v>6327.4120000000003</v>
      </c>
      <c r="DE473">
        <v>12297.7</v>
      </c>
      <c r="DF473">
        <v>21384.94</v>
      </c>
      <c r="DG473">
        <v>11173.41</v>
      </c>
      <c r="DH473">
        <v>14059.6</v>
      </c>
      <c r="DI473">
        <v>10021.58</v>
      </c>
      <c r="DJ473">
        <v>11460.02</v>
      </c>
      <c r="DK473">
        <v>11197.95</v>
      </c>
      <c r="DL473">
        <v>19</v>
      </c>
      <c r="DM473">
        <v>20</v>
      </c>
    </row>
    <row r="474" spans="1:118" hidden="1" x14ac:dyDescent="0.25">
      <c r="A474" t="s">
        <v>62</v>
      </c>
      <c r="B474" t="s">
        <v>209</v>
      </c>
      <c r="C474" t="s">
        <v>61</v>
      </c>
      <c r="D474" t="s">
        <v>61</v>
      </c>
      <c r="E474" t="s">
        <v>61</v>
      </c>
      <c r="F474" t="s">
        <v>61</v>
      </c>
      <c r="G474" t="s">
        <v>61</v>
      </c>
      <c r="H474" t="s">
        <v>209</v>
      </c>
      <c r="I474" t="s">
        <v>199</v>
      </c>
      <c r="J474" s="22">
        <v>43732</v>
      </c>
      <c r="K474" s="28">
        <v>19</v>
      </c>
      <c r="L474">
        <v>19</v>
      </c>
      <c r="M474">
        <v>6</v>
      </c>
      <c r="N474">
        <v>6</v>
      </c>
      <c r="O474">
        <v>1</v>
      </c>
      <c r="P474">
        <v>0</v>
      </c>
      <c r="Q474">
        <v>1</v>
      </c>
      <c r="R474">
        <v>0</v>
      </c>
      <c r="S474" s="28">
        <v>1</v>
      </c>
      <c r="AR474">
        <v>71.833330000000004</v>
      </c>
      <c r="AS474">
        <v>68</v>
      </c>
      <c r="AT474">
        <v>66.666669999999996</v>
      </c>
      <c r="AU474">
        <v>64.666659999999993</v>
      </c>
      <c r="AV474">
        <v>63.75</v>
      </c>
      <c r="AW474">
        <v>62.666670000000003</v>
      </c>
      <c r="AX474">
        <v>62.25</v>
      </c>
      <c r="AY474">
        <v>61.333329999999997</v>
      </c>
      <c r="AZ474">
        <v>64.5</v>
      </c>
      <c r="BA474">
        <v>70.25</v>
      </c>
      <c r="BB474">
        <v>78</v>
      </c>
      <c r="BC474">
        <v>83.083330000000004</v>
      </c>
      <c r="BD474">
        <v>86.25</v>
      </c>
      <c r="BE474">
        <v>89.833330000000004</v>
      </c>
      <c r="BF474">
        <v>92</v>
      </c>
      <c r="BG474">
        <v>93.416659999999993</v>
      </c>
      <c r="BH474">
        <v>94.416659999999993</v>
      </c>
      <c r="BI474">
        <v>95.583330000000004</v>
      </c>
      <c r="BJ474">
        <v>93.416669999999996</v>
      </c>
      <c r="BK474">
        <v>89.833330000000004</v>
      </c>
      <c r="BL474">
        <v>85.333330000000004</v>
      </c>
      <c r="BM474">
        <v>82.083340000000007</v>
      </c>
      <c r="BN474">
        <v>79</v>
      </c>
      <c r="BO474">
        <v>75.916669999999996</v>
      </c>
      <c r="DL474">
        <v>19</v>
      </c>
      <c r="DM474">
        <v>20</v>
      </c>
    </row>
    <row r="475" spans="1:118" hidden="1" x14ac:dyDescent="0.25">
      <c r="A475" t="s">
        <v>62</v>
      </c>
      <c r="B475" t="s">
        <v>110</v>
      </c>
      <c r="C475" t="s">
        <v>61</v>
      </c>
      <c r="D475" t="s">
        <v>110</v>
      </c>
      <c r="E475" t="s">
        <v>61</v>
      </c>
      <c r="F475" t="s">
        <v>61</v>
      </c>
      <c r="G475" t="s">
        <v>61</v>
      </c>
      <c r="H475" t="s">
        <v>61</v>
      </c>
      <c r="I475" t="s">
        <v>183</v>
      </c>
      <c r="J475" s="22">
        <v>43732</v>
      </c>
      <c r="K475" s="28">
        <v>19</v>
      </c>
      <c r="L475">
        <v>19</v>
      </c>
      <c r="M475">
        <v>13</v>
      </c>
      <c r="N475">
        <v>13</v>
      </c>
      <c r="O475">
        <v>0</v>
      </c>
      <c r="P475">
        <v>0</v>
      </c>
      <c r="Q475">
        <v>1</v>
      </c>
      <c r="R475">
        <v>1</v>
      </c>
      <c r="S475" s="28">
        <v>1</v>
      </c>
      <c r="AR475">
        <v>71.269229999999993</v>
      </c>
      <c r="AS475">
        <v>67.384609999999995</v>
      </c>
      <c r="AT475">
        <v>65.846149999999994</v>
      </c>
      <c r="AU475">
        <v>64.192310000000006</v>
      </c>
      <c r="AV475">
        <v>63.346150000000002</v>
      </c>
      <c r="AW475">
        <v>62.576920000000001</v>
      </c>
      <c r="AX475">
        <v>62.23077</v>
      </c>
      <c r="AY475">
        <v>61.807690000000001</v>
      </c>
      <c r="AZ475">
        <v>64.961539999999999</v>
      </c>
      <c r="BA475">
        <v>71.692310000000006</v>
      </c>
      <c r="BB475">
        <v>78.692310000000006</v>
      </c>
      <c r="BC475">
        <v>83.538460000000001</v>
      </c>
      <c r="BD475">
        <v>86.846149999999994</v>
      </c>
      <c r="BE475">
        <v>89.846149999999994</v>
      </c>
      <c r="BF475">
        <v>92.153850000000006</v>
      </c>
      <c r="BG475">
        <v>93.615390000000005</v>
      </c>
      <c r="BH475">
        <v>94</v>
      </c>
      <c r="BI475">
        <v>93.653850000000006</v>
      </c>
      <c r="BJ475">
        <v>90.615390000000005</v>
      </c>
      <c r="BK475">
        <v>87.346149999999994</v>
      </c>
      <c r="BL475">
        <v>83.615390000000005</v>
      </c>
      <c r="BM475">
        <v>80.307689999999994</v>
      </c>
      <c r="BN475">
        <v>77.769229999999993</v>
      </c>
      <c r="BO475">
        <v>75.576920000000001</v>
      </c>
      <c r="DL475">
        <v>19</v>
      </c>
      <c r="DM475">
        <v>19</v>
      </c>
    </row>
    <row r="476" spans="1:118" hidden="1" x14ac:dyDescent="0.25">
      <c r="A476" t="s">
        <v>62</v>
      </c>
      <c r="B476" t="s">
        <v>209</v>
      </c>
      <c r="C476" t="s">
        <v>61</v>
      </c>
      <c r="D476" t="s">
        <v>61</v>
      </c>
      <c r="E476" t="s">
        <v>61</v>
      </c>
      <c r="F476" t="s">
        <v>61</v>
      </c>
      <c r="G476" t="s">
        <v>61</v>
      </c>
      <c r="H476" t="s">
        <v>209</v>
      </c>
      <c r="I476" t="s">
        <v>183</v>
      </c>
      <c r="J476" s="22">
        <v>43732</v>
      </c>
      <c r="K476" s="28">
        <v>19</v>
      </c>
      <c r="L476">
        <v>19</v>
      </c>
      <c r="M476">
        <v>5</v>
      </c>
      <c r="N476">
        <v>5</v>
      </c>
      <c r="O476">
        <v>0</v>
      </c>
      <c r="P476">
        <v>0</v>
      </c>
      <c r="Q476">
        <v>1</v>
      </c>
      <c r="R476">
        <v>1</v>
      </c>
      <c r="S476" s="28">
        <v>1</v>
      </c>
      <c r="AR476">
        <v>71.5</v>
      </c>
      <c r="AS476">
        <v>68.099999999999994</v>
      </c>
      <c r="AT476">
        <v>66.8</v>
      </c>
      <c r="AU476">
        <v>64.7</v>
      </c>
      <c r="AV476">
        <v>63.8</v>
      </c>
      <c r="AW476">
        <v>62.6</v>
      </c>
      <c r="AX476">
        <v>62.1</v>
      </c>
      <c r="AY476">
        <v>61.2</v>
      </c>
      <c r="AZ476">
        <v>64.3</v>
      </c>
      <c r="BA476">
        <v>69.599999999999994</v>
      </c>
      <c r="BB476">
        <v>77</v>
      </c>
      <c r="BC476">
        <v>82.1</v>
      </c>
      <c r="BD476">
        <v>85.3</v>
      </c>
      <c r="BE476">
        <v>88.9</v>
      </c>
      <c r="BF476">
        <v>91.1</v>
      </c>
      <c r="BG476">
        <v>92.7</v>
      </c>
      <c r="BH476">
        <v>93.7</v>
      </c>
      <c r="BI476">
        <v>94.7</v>
      </c>
      <c r="BJ476">
        <v>92.6</v>
      </c>
      <c r="BK476">
        <v>89.4</v>
      </c>
      <c r="BL476">
        <v>85</v>
      </c>
      <c r="BM476">
        <v>81.8</v>
      </c>
      <c r="BN476">
        <v>78.8</v>
      </c>
      <c r="BO476">
        <v>75.3</v>
      </c>
      <c r="DL476">
        <v>19</v>
      </c>
      <c r="DM476">
        <v>19</v>
      </c>
      <c r="DN476">
        <v>1</v>
      </c>
    </row>
    <row r="477" spans="1:118" hidden="1" x14ac:dyDescent="0.25">
      <c r="A477" t="s">
        <v>62</v>
      </c>
      <c r="B477" t="s">
        <v>39</v>
      </c>
      <c r="C477" t="s">
        <v>39</v>
      </c>
      <c r="D477" t="s">
        <v>61</v>
      </c>
      <c r="E477" t="s">
        <v>61</v>
      </c>
      <c r="F477" t="s">
        <v>61</v>
      </c>
      <c r="G477" t="s">
        <v>61</v>
      </c>
      <c r="H477" t="s">
        <v>61</v>
      </c>
      <c r="I477" t="s">
        <v>183</v>
      </c>
      <c r="J477" s="22">
        <v>43732</v>
      </c>
      <c r="K477" s="28">
        <v>19</v>
      </c>
      <c r="L477">
        <v>19</v>
      </c>
      <c r="M477">
        <v>26</v>
      </c>
      <c r="N477">
        <v>26</v>
      </c>
      <c r="O477">
        <v>0</v>
      </c>
      <c r="P477">
        <v>0</v>
      </c>
      <c r="Q477">
        <v>0</v>
      </c>
      <c r="R477">
        <v>0</v>
      </c>
      <c r="S477" s="28">
        <v>0</v>
      </c>
      <c r="T477">
        <v>2495.627</v>
      </c>
      <c r="U477">
        <v>2573.5659999999998</v>
      </c>
      <c r="V477">
        <v>2555.4409999999998</v>
      </c>
      <c r="W477">
        <v>2214.6799999999998</v>
      </c>
      <c r="X477">
        <v>2166.2069999999999</v>
      </c>
      <c r="Y477">
        <v>2456.4279999999999</v>
      </c>
      <c r="Z477">
        <v>3082.982</v>
      </c>
      <c r="AA477">
        <v>2882.0140000000001</v>
      </c>
      <c r="AB477">
        <v>3161.3649999999998</v>
      </c>
      <c r="AC477">
        <v>3135.0509999999999</v>
      </c>
      <c r="AD477">
        <v>3196.0949999999998</v>
      </c>
      <c r="AE477">
        <v>3464.8069999999998</v>
      </c>
      <c r="AF477">
        <v>3622.672</v>
      </c>
      <c r="AG477">
        <v>3857.4960000000001</v>
      </c>
      <c r="AH477">
        <v>4037.0659999999998</v>
      </c>
      <c r="AI477">
        <v>4200.8220000000001</v>
      </c>
      <c r="AJ477">
        <v>4247.8130000000001</v>
      </c>
      <c r="AK477">
        <v>4161.5780000000004</v>
      </c>
      <c r="AL477">
        <v>3458.9769999999999</v>
      </c>
      <c r="AM477">
        <v>4114.8890000000001</v>
      </c>
      <c r="AN477">
        <v>4056.6550000000002</v>
      </c>
      <c r="AO477">
        <v>3489.96</v>
      </c>
      <c r="AP477">
        <v>2642.5720000000001</v>
      </c>
      <c r="AQ477">
        <v>2340.91</v>
      </c>
      <c r="AR477">
        <v>74.980770000000007</v>
      </c>
      <c r="AS477">
        <v>71.923079999999999</v>
      </c>
      <c r="AT477">
        <v>69.769229999999993</v>
      </c>
      <c r="AU477">
        <v>68.173079999999999</v>
      </c>
      <c r="AV477">
        <v>67.019229999999993</v>
      </c>
      <c r="AW477">
        <v>66.288460000000001</v>
      </c>
      <c r="AX477">
        <v>65.461539999999999</v>
      </c>
      <c r="AY477">
        <v>65.211539999999999</v>
      </c>
      <c r="AZ477">
        <v>67.615390000000005</v>
      </c>
      <c r="BA477">
        <v>72.115390000000005</v>
      </c>
      <c r="BB477">
        <v>77.288460000000001</v>
      </c>
      <c r="BC477">
        <v>81.615390000000005</v>
      </c>
      <c r="BD477">
        <v>84.769229999999993</v>
      </c>
      <c r="BE477">
        <v>88.346149999999994</v>
      </c>
      <c r="BF477">
        <v>90.673079999999999</v>
      </c>
      <c r="BG477">
        <v>92.519229999999993</v>
      </c>
      <c r="BH477">
        <v>93.653850000000006</v>
      </c>
      <c r="BI477">
        <v>94.769229999999993</v>
      </c>
      <c r="BJ477">
        <v>93.788460000000001</v>
      </c>
      <c r="BK477">
        <v>90.692310000000006</v>
      </c>
      <c r="BL477">
        <v>86.442310000000006</v>
      </c>
      <c r="BM477">
        <v>83.653850000000006</v>
      </c>
      <c r="BN477">
        <v>80.826920000000001</v>
      </c>
      <c r="BO477">
        <v>78.480770000000007</v>
      </c>
      <c r="BP477">
        <v>-150.56270000000001</v>
      </c>
      <c r="BQ477">
        <v>-225.48339999999999</v>
      </c>
      <c r="BR477">
        <v>-185.9032</v>
      </c>
      <c r="BS477">
        <v>-57.183320000000002</v>
      </c>
      <c r="BT477">
        <v>28.006959999999999</v>
      </c>
      <c r="BU477">
        <v>-70.372799999999998</v>
      </c>
      <c r="BV477">
        <v>-274.40010000000001</v>
      </c>
      <c r="BW477">
        <v>-113.08839999999999</v>
      </c>
      <c r="BX477">
        <v>-63.634770000000003</v>
      </c>
      <c r="BY477">
        <v>50.717410000000001</v>
      </c>
      <c r="BZ477">
        <v>196.35220000000001</v>
      </c>
      <c r="CA477">
        <v>191.447</v>
      </c>
      <c r="CB477">
        <v>169.78219999999999</v>
      </c>
      <c r="CC477">
        <v>203.45240000000001</v>
      </c>
      <c r="CD477">
        <v>162.578</v>
      </c>
      <c r="CE477">
        <v>125.62</v>
      </c>
      <c r="CF477">
        <v>128.05709999999999</v>
      </c>
      <c r="CG477">
        <v>269.07499999999999</v>
      </c>
      <c r="CH477">
        <v>1100.5150000000001</v>
      </c>
      <c r="CI477">
        <v>280.31319999999999</v>
      </c>
      <c r="CJ477">
        <v>19.952559999999998</v>
      </c>
      <c r="CK477">
        <v>80.184010000000001</v>
      </c>
      <c r="CL477">
        <v>155.92500000000001</v>
      </c>
      <c r="CM477">
        <v>116.58920000000001</v>
      </c>
      <c r="CN477">
        <v>3870.3</v>
      </c>
      <c r="CO477">
        <v>5710.241</v>
      </c>
      <c r="CP477">
        <v>5798.8329999999996</v>
      </c>
      <c r="CQ477">
        <v>3184.3649999999998</v>
      </c>
      <c r="CR477">
        <v>2277.7600000000002</v>
      </c>
      <c r="CS477">
        <v>1761.8320000000001</v>
      </c>
      <c r="CT477">
        <v>848.42049999999995</v>
      </c>
      <c r="CU477">
        <v>855.39919999999995</v>
      </c>
      <c r="CV477">
        <v>1126.383</v>
      </c>
      <c r="CW477">
        <v>1769.7529999999999</v>
      </c>
      <c r="CX477">
        <v>2552.9899999999998</v>
      </c>
      <c r="CY477">
        <v>2394.71</v>
      </c>
      <c r="CZ477">
        <v>2993.569</v>
      </c>
      <c r="DA477">
        <v>3123.402</v>
      </c>
      <c r="DB477">
        <v>2734.8249999999998</v>
      </c>
      <c r="DC477">
        <v>3219.373</v>
      </c>
      <c r="DD477">
        <v>6326.9049999999997</v>
      </c>
      <c r="DE477">
        <v>12297.17</v>
      </c>
      <c r="DF477">
        <v>21384.1</v>
      </c>
      <c r="DG477">
        <v>11169.21</v>
      </c>
      <c r="DH477">
        <v>14055.1</v>
      </c>
      <c r="DI477">
        <v>10019.299999999999</v>
      </c>
      <c r="DJ477">
        <v>11457.4</v>
      </c>
      <c r="DK477">
        <v>11197.06</v>
      </c>
      <c r="DL477">
        <v>19</v>
      </c>
      <c r="DM477">
        <v>19</v>
      </c>
    </row>
    <row r="478" spans="1:118" hidden="1" x14ac:dyDescent="0.25">
      <c r="A478" t="s">
        <v>62</v>
      </c>
      <c r="B478" t="s">
        <v>33</v>
      </c>
      <c r="C478" t="s">
        <v>61</v>
      </c>
      <c r="D478" t="s">
        <v>61</v>
      </c>
      <c r="E478" t="s">
        <v>33</v>
      </c>
      <c r="F478" t="s">
        <v>61</v>
      </c>
      <c r="G478" t="s">
        <v>61</v>
      </c>
      <c r="H478" t="s">
        <v>61</v>
      </c>
      <c r="I478" t="s">
        <v>183</v>
      </c>
      <c r="J478" s="22">
        <v>43732</v>
      </c>
      <c r="K478" s="28">
        <v>19</v>
      </c>
      <c r="L478">
        <v>19</v>
      </c>
      <c r="M478">
        <v>467</v>
      </c>
      <c r="N478">
        <v>465</v>
      </c>
      <c r="O478">
        <v>0</v>
      </c>
      <c r="P478">
        <v>0</v>
      </c>
      <c r="Q478">
        <v>0</v>
      </c>
      <c r="R478">
        <v>0</v>
      </c>
      <c r="S478" s="28">
        <v>0</v>
      </c>
      <c r="T478">
        <v>29543.39</v>
      </c>
      <c r="U478">
        <v>28751.43</v>
      </c>
      <c r="V478">
        <v>28464.18</v>
      </c>
      <c r="W478">
        <v>28829.99</v>
      </c>
      <c r="X478">
        <v>29616.14</v>
      </c>
      <c r="Y478">
        <v>31028.5</v>
      </c>
      <c r="Z478">
        <v>36844.89</v>
      </c>
      <c r="AA478">
        <v>36438.83</v>
      </c>
      <c r="AB478">
        <v>39781.769999999997</v>
      </c>
      <c r="AC478">
        <v>42296.33</v>
      </c>
      <c r="AD478">
        <v>46012.160000000003</v>
      </c>
      <c r="AE478">
        <v>49537.22</v>
      </c>
      <c r="AF478">
        <v>52082.2</v>
      </c>
      <c r="AG478">
        <v>54366.26</v>
      </c>
      <c r="AH478">
        <v>56266.98</v>
      </c>
      <c r="AI478">
        <v>58375.360000000001</v>
      </c>
      <c r="AJ478">
        <v>61120.23</v>
      </c>
      <c r="AK478">
        <v>62634.42</v>
      </c>
      <c r="AL478">
        <v>53854.25</v>
      </c>
      <c r="AM478">
        <v>63396.17</v>
      </c>
      <c r="AN478">
        <v>57600.42</v>
      </c>
      <c r="AO478">
        <v>49552.53</v>
      </c>
      <c r="AP478">
        <v>39036.620000000003</v>
      </c>
      <c r="AQ478">
        <v>33013.57</v>
      </c>
      <c r="AR478">
        <v>71.183869999999999</v>
      </c>
      <c r="AS478">
        <v>67.901079999999993</v>
      </c>
      <c r="AT478">
        <v>66.533330000000007</v>
      </c>
      <c r="AU478">
        <v>65.105379999999997</v>
      </c>
      <c r="AV478">
        <v>64.354839999999996</v>
      </c>
      <c r="AW478">
        <v>63.62473</v>
      </c>
      <c r="AX478">
        <v>63.215049999999998</v>
      </c>
      <c r="AY478">
        <v>62.84731</v>
      </c>
      <c r="AZ478">
        <v>65.817210000000003</v>
      </c>
      <c r="BA478">
        <v>72.046229999999994</v>
      </c>
      <c r="BB478">
        <v>78.388170000000002</v>
      </c>
      <c r="BC478">
        <v>83.00215</v>
      </c>
      <c r="BD478">
        <v>86.4</v>
      </c>
      <c r="BE478">
        <v>88.916129999999995</v>
      </c>
      <c r="BF478">
        <v>90.676349999999999</v>
      </c>
      <c r="BG478">
        <v>92.008610000000004</v>
      </c>
      <c r="BH478">
        <v>92.005380000000002</v>
      </c>
      <c r="BI478">
        <v>91.482799999999997</v>
      </c>
      <c r="BJ478">
        <v>88.976339999999993</v>
      </c>
      <c r="BK478">
        <v>85.672039999999996</v>
      </c>
      <c r="BL478">
        <v>81.958060000000003</v>
      </c>
      <c r="BM478">
        <v>79.069890000000001</v>
      </c>
      <c r="BN478">
        <v>77.017200000000003</v>
      </c>
      <c r="BO478">
        <v>74.874189999999999</v>
      </c>
      <c r="BP478">
        <v>-356.55950000000001</v>
      </c>
      <c r="BQ478">
        <v>-342.96800000000002</v>
      </c>
      <c r="BR478">
        <v>-258.76909999999998</v>
      </c>
      <c r="BS478">
        <v>-287.74059999999997</v>
      </c>
      <c r="BT478">
        <v>-53.662109999999998</v>
      </c>
      <c r="BU478">
        <v>-126.9974</v>
      </c>
      <c r="BV478">
        <v>-361.47269999999997</v>
      </c>
      <c r="BW478">
        <v>268.92899999999997</v>
      </c>
      <c r="BX478">
        <v>125.8419</v>
      </c>
      <c r="BY478">
        <v>-63.372439999999997</v>
      </c>
      <c r="BZ478">
        <v>414.3612</v>
      </c>
      <c r="CA478">
        <v>306.06779999999998</v>
      </c>
      <c r="CB478">
        <v>314.08859999999999</v>
      </c>
      <c r="CC478">
        <v>321.14260000000002</v>
      </c>
      <c r="CD478">
        <v>244.68180000000001</v>
      </c>
      <c r="CE478">
        <v>-209.7509</v>
      </c>
      <c r="CF478">
        <v>-759.73419999999999</v>
      </c>
      <c r="CG478">
        <v>-446.34989999999999</v>
      </c>
      <c r="CH478">
        <v>9198.8009999999995</v>
      </c>
      <c r="CI478">
        <v>-719.78150000000005</v>
      </c>
      <c r="CJ478">
        <v>-253.8289</v>
      </c>
      <c r="CK478">
        <v>40.80151</v>
      </c>
      <c r="CL478">
        <v>161.66679999999999</v>
      </c>
      <c r="CM478">
        <v>67.960369999999998</v>
      </c>
      <c r="CN478">
        <v>9443.6200000000008</v>
      </c>
      <c r="CO478">
        <v>8554.4770000000008</v>
      </c>
      <c r="CP478">
        <v>8316.277</v>
      </c>
      <c r="CQ478">
        <v>7434.2709999999997</v>
      </c>
      <c r="CR478">
        <v>9143.5820000000003</v>
      </c>
      <c r="CS478">
        <v>5653.1819999999998</v>
      </c>
      <c r="CT478">
        <v>6794.7960000000003</v>
      </c>
      <c r="CU478">
        <v>7821.8490000000002</v>
      </c>
      <c r="CV478">
        <v>8762.0689999999995</v>
      </c>
      <c r="CW478">
        <v>11638.25</v>
      </c>
      <c r="CX478">
        <v>20877.150000000001</v>
      </c>
      <c r="CY478">
        <v>18486.18</v>
      </c>
      <c r="CZ478">
        <v>18964.02</v>
      </c>
      <c r="DA478">
        <v>21188.9</v>
      </c>
      <c r="DB478">
        <v>22951.94</v>
      </c>
      <c r="DC478">
        <v>23170.54</v>
      </c>
      <c r="DD478">
        <v>24872.78</v>
      </c>
      <c r="DE478">
        <v>20354.02</v>
      </c>
      <c r="DF478">
        <v>26161.88</v>
      </c>
      <c r="DG478">
        <v>19359.75</v>
      </c>
      <c r="DH478">
        <v>19107.18</v>
      </c>
      <c r="DI478">
        <v>17394.509999999998</v>
      </c>
      <c r="DJ478">
        <v>14203.38</v>
      </c>
      <c r="DK478">
        <v>16717.97</v>
      </c>
      <c r="DL478">
        <v>19</v>
      </c>
      <c r="DM478">
        <v>19</v>
      </c>
    </row>
    <row r="479" spans="1:118" hidden="1" x14ac:dyDescent="0.25">
      <c r="A479" t="s">
        <v>62</v>
      </c>
      <c r="B479" t="s">
        <v>186</v>
      </c>
      <c r="C479" t="s">
        <v>61</v>
      </c>
      <c r="D479" t="s">
        <v>61</v>
      </c>
      <c r="E479" t="s">
        <v>186</v>
      </c>
      <c r="F479" t="s">
        <v>61</v>
      </c>
      <c r="G479" t="s">
        <v>61</v>
      </c>
      <c r="H479" t="s">
        <v>61</v>
      </c>
      <c r="I479" t="s">
        <v>183</v>
      </c>
      <c r="J479" s="22">
        <v>43732</v>
      </c>
      <c r="K479" s="28">
        <v>19</v>
      </c>
      <c r="L479">
        <v>19</v>
      </c>
      <c r="M479">
        <v>19</v>
      </c>
      <c r="N479">
        <v>19</v>
      </c>
      <c r="O479">
        <v>0</v>
      </c>
      <c r="P479">
        <v>0</v>
      </c>
      <c r="Q479">
        <v>0</v>
      </c>
      <c r="R479">
        <v>0</v>
      </c>
      <c r="S479" s="28">
        <v>0</v>
      </c>
      <c r="T479">
        <v>920.56100000000004</v>
      </c>
      <c r="U479">
        <v>1002.436</v>
      </c>
      <c r="V479">
        <v>962.76</v>
      </c>
      <c r="W479">
        <v>631.10500000000002</v>
      </c>
      <c r="X479">
        <v>574.34299999999996</v>
      </c>
      <c r="Y479">
        <v>893.19200000000001</v>
      </c>
      <c r="Z479">
        <v>1573.443</v>
      </c>
      <c r="AA479">
        <v>1427.73</v>
      </c>
      <c r="AB479">
        <v>1758.989</v>
      </c>
      <c r="AC479">
        <v>1960.498</v>
      </c>
      <c r="AD479">
        <v>2046.0029999999999</v>
      </c>
      <c r="AE479">
        <v>2159.5880000000002</v>
      </c>
      <c r="AF479">
        <v>2264.0630000000001</v>
      </c>
      <c r="AG479">
        <v>2324.1410000000001</v>
      </c>
      <c r="AH479">
        <v>2370.1750000000002</v>
      </c>
      <c r="AI479">
        <v>2276.252</v>
      </c>
      <c r="AJ479">
        <v>2071.5590000000002</v>
      </c>
      <c r="AK479">
        <v>1886.3969999999999</v>
      </c>
      <c r="AL479">
        <v>1625.165</v>
      </c>
      <c r="AM479">
        <v>1559.6990000000001</v>
      </c>
      <c r="AN479">
        <v>1473.51</v>
      </c>
      <c r="AO479">
        <v>1287.9390000000001</v>
      </c>
      <c r="AP479">
        <v>1031.1410000000001</v>
      </c>
      <c r="AQ479">
        <v>982.48</v>
      </c>
      <c r="AR479">
        <v>71.789469999999994</v>
      </c>
      <c r="AS479">
        <v>68.394739999999999</v>
      </c>
      <c r="AT479">
        <v>67.263159999999999</v>
      </c>
      <c r="AU479">
        <v>65.736840000000001</v>
      </c>
      <c r="AV479">
        <v>64.578950000000006</v>
      </c>
      <c r="AW479">
        <v>63.736840000000001</v>
      </c>
      <c r="AX479">
        <v>63.421050000000001</v>
      </c>
      <c r="AY479">
        <v>63.18421</v>
      </c>
      <c r="AZ479">
        <v>66.473690000000005</v>
      </c>
      <c r="BA479">
        <v>73.184209999999993</v>
      </c>
      <c r="BB479">
        <v>80.105260000000001</v>
      </c>
      <c r="BC479">
        <v>84.447360000000003</v>
      </c>
      <c r="BD479">
        <v>87.315790000000007</v>
      </c>
      <c r="BE479">
        <v>89.684209999999993</v>
      </c>
      <c r="BF479">
        <v>91.236840000000001</v>
      </c>
      <c r="BG479">
        <v>92.184209999999993</v>
      </c>
      <c r="BH479">
        <v>92.289469999999994</v>
      </c>
      <c r="BI479">
        <v>92.13158</v>
      </c>
      <c r="BJ479">
        <v>89.815790000000007</v>
      </c>
      <c r="BK479">
        <v>86.578950000000006</v>
      </c>
      <c r="BL479">
        <v>82.63158</v>
      </c>
      <c r="BM479">
        <v>79.86842</v>
      </c>
      <c r="BN479">
        <v>77.473690000000005</v>
      </c>
      <c r="BO479">
        <v>75.394739999999999</v>
      </c>
      <c r="BP479">
        <v>-100.48220000000001</v>
      </c>
      <c r="BQ479">
        <v>-153.88380000000001</v>
      </c>
      <c r="BR479">
        <v>-91.012799999999999</v>
      </c>
      <c r="BS479">
        <v>60.03584</v>
      </c>
      <c r="BT479">
        <v>132.8246</v>
      </c>
      <c r="BU479">
        <v>62.406309999999998</v>
      </c>
      <c r="BV479">
        <v>-86.173940000000002</v>
      </c>
      <c r="BW479">
        <v>-11.73399</v>
      </c>
      <c r="BX479">
        <v>-36.014339999999997</v>
      </c>
      <c r="BY479">
        <v>-49.486319999999999</v>
      </c>
      <c r="BZ479">
        <v>51.321469999999998</v>
      </c>
      <c r="CA479">
        <v>41.464260000000003</v>
      </c>
      <c r="CB479">
        <v>-4.4190810000000003</v>
      </c>
      <c r="CC479">
        <v>20.60772</v>
      </c>
      <c r="CD479">
        <v>-33.726649999999999</v>
      </c>
      <c r="CE479">
        <v>2.1777419999999998</v>
      </c>
      <c r="CF479">
        <v>64.572850000000003</v>
      </c>
      <c r="CG479">
        <v>102.6528</v>
      </c>
      <c r="CH479">
        <v>317.25819999999999</v>
      </c>
      <c r="CI479">
        <v>65.863060000000004</v>
      </c>
      <c r="CJ479">
        <v>33.654690000000002</v>
      </c>
      <c r="CK479">
        <v>68.355580000000003</v>
      </c>
      <c r="CL479">
        <v>65.320949999999996</v>
      </c>
      <c r="CM479">
        <v>52.325530000000001</v>
      </c>
      <c r="CN479">
        <v>3084.1689999999999</v>
      </c>
      <c r="CO479">
        <v>5048.4120000000003</v>
      </c>
      <c r="CP479">
        <v>5230.8689999999997</v>
      </c>
      <c r="CQ479">
        <v>2546.2710000000002</v>
      </c>
      <c r="CR479">
        <v>1731.854</v>
      </c>
      <c r="CS479">
        <v>1361.3119999999999</v>
      </c>
      <c r="CT479">
        <v>719.74059999999997</v>
      </c>
      <c r="CU479">
        <v>563.72220000000004</v>
      </c>
      <c r="CV479">
        <v>837.7722</v>
      </c>
      <c r="CW479">
        <v>1429.57</v>
      </c>
      <c r="CX479">
        <v>1745.442</v>
      </c>
      <c r="CY479">
        <v>1733.9639999999999</v>
      </c>
      <c r="CZ479">
        <v>2287.5320000000002</v>
      </c>
      <c r="DA479">
        <v>2356.3969999999999</v>
      </c>
      <c r="DB479">
        <v>1818.7670000000001</v>
      </c>
      <c r="DC479">
        <v>2021.0060000000001</v>
      </c>
      <c r="DD479">
        <v>3017.7020000000002</v>
      </c>
      <c r="DE479">
        <v>10398.530000000001</v>
      </c>
      <c r="DF479">
        <v>17578.75</v>
      </c>
      <c r="DG479">
        <v>9677.3019999999997</v>
      </c>
      <c r="DH479">
        <v>11145.71</v>
      </c>
      <c r="DI479">
        <v>8081.6949999999997</v>
      </c>
      <c r="DJ479">
        <v>9992.4680000000008</v>
      </c>
      <c r="DK479">
        <v>9568.4230000000007</v>
      </c>
      <c r="DL479">
        <v>19</v>
      </c>
      <c r="DM479">
        <v>19</v>
      </c>
    </row>
    <row r="480" spans="1:118" hidden="1" x14ac:dyDescent="0.25">
      <c r="A480" t="s">
        <v>62</v>
      </c>
      <c r="B480" t="s">
        <v>109</v>
      </c>
      <c r="C480" t="s">
        <v>61</v>
      </c>
      <c r="D480" t="s">
        <v>109</v>
      </c>
      <c r="E480" t="s">
        <v>61</v>
      </c>
      <c r="F480" t="s">
        <v>61</v>
      </c>
      <c r="G480" t="s">
        <v>61</v>
      </c>
      <c r="H480" t="s">
        <v>61</v>
      </c>
      <c r="I480" t="s">
        <v>183</v>
      </c>
      <c r="J480" s="22">
        <v>43732</v>
      </c>
      <c r="K480" s="28">
        <v>19</v>
      </c>
      <c r="L480">
        <v>19</v>
      </c>
      <c r="M480">
        <v>60</v>
      </c>
      <c r="N480">
        <v>60</v>
      </c>
      <c r="O480">
        <v>0</v>
      </c>
      <c r="P480">
        <v>0</v>
      </c>
      <c r="Q480">
        <v>0</v>
      </c>
      <c r="R480">
        <v>1</v>
      </c>
      <c r="S480" s="28">
        <v>1</v>
      </c>
      <c r="AR480">
        <v>70.5</v>
      </c>
      <c r="AS480">
        <v>66.5</v>
      </c>
      <c r="AT480">
        <v>65</v>
      </c>
      <c r="AU480">
        <v>64</v>
      </c>
      <c r="AV480">
        <v>62.5</v>
      </c>
      <c r="AW480">
        <v>62</v>
      </c>
      <c r="AX480">
        <v>61.5</v>
      </c>
      <c r="AY480">
        <v>61.5</v>
      </c>
      <c r="AZ480">
        <v>64.5</v>
      </c>
      <c r="BA480">
        <v>72</v>
      </c>
      <c r="BB480">
        <v>80.5</v>
      </c>
      <c r="BC480">
        <v>85.5</v>
      </c>
      <c r="BD480">
        <v>88</v>
      </c>
      <c r="BE480">
        <v>90.5</v>
      </c>
      <c r="BF480">
        <v>93</v>
      </c>
      <c r="BG480">
        <v>95</v>
      </c>
      <c r="BH480">
        <v>96</v>
      </c>
      <c r="BI480">
        <v>94</v>
      </c>
      <c r="BJ480">
        <v>88.5</v>
      </c>
      <c r="BK480">
        <v>85</v>
      </c>
      <c r="BL480">
        <v>81.5</v>
      </c>
      <c r="BM480">
        <v>78</v>
      </c>
      <c r="BN480">
        <v>76.5</v>
      </c>
      <c r="BO480">
        <v>75</v>
      </c>
      <c r="DL480">
        <v>19</v>
      </c>
      <c r="DM480">
        <v>19</v>
      </c>
    </row>
    <row r="481" spans="1:118" hidden="1" x14ac:dyDescent="0.25">
      <c r="A481" t="s">
        <v>62</v>
      </c>
      <c r="B481" t="s">
        <v>32</v>
      </c>
      <c r="C481" t="s">
        <v>32</v>
      </c>
      <c r="D481" t="s">
        <v>61</v>
      </c>
      <c r="E481" t="s">
        <v>61</v>
      </c>
      <c r="F481" t="s">
        <v>61</v>
      </c>
      <c r="G481" t="s">
        <v>61</v>
      </c>
      <c r="H481" t="s">
        <v>61</v>
      </c>
      <c r="I481" t="s">
        <v>183</v>
      </c>
      <c r="J481" s="22">
        <v>43732</v>
      </c>
      <c r="K481" s="28">
        <v>19</v>
      </c>
      <c r="L481">
        <v>19</v>
      </c>
      <c r="M481">
        <v>29</v>
      </c>
      <c r="N481">
        <v>29</v>
      </c>
      <c r="O481">
        <v>0</v>
      </c>
      <c r="P481">
        <v>0</v>
      </c>
      <c r="Q481">
        <v>0</v>
      </c>
      <c r="R481">
        <v>0</v>
      </c>
      <c r="S481" s="28">
        <v>0</v>
      </c>
      <c r="T481">
        <v>1819.1030000000001</v>
      </c>
      <c r="U481">
        <v>1779.317</v>
      </c>
      <c r="V481">
        <v>1740.6279999999999</v>
      </c>
      <c r="W481">
        <v>1817.009</v>
      </c>
      <c r="X481">
        <v>1866.5519999999999</v>
      </c>
      <c r="Y481">
        <v>2108.9769999999999</v>
      </c>
      <c r="Z481">
        <v>2363.0529999999999</v>
      </c>
      <c r="AA481">
        <v>2267.386</v>
      </c>
      <c r="AB481">
        <v>2505.5720000000001</v>
      </c>
      <c r="AC481">
        <v>2659.9659999999999</v>
      </c>
      <c r="AD481">
        <v>2941.6419999999998</v>
      </c>
      <c r="AE481">
        <v>3169.1579999999999</v>
      </c>
      <c r="AF481">
        <v>3314.973</v>
      </c>
      <c r="AG481">
        <v>3437.4949999999999</v>
      </c>
      <c r="AH481">
        <v>3561.1019999999999</v>
      </c>
      <c r="AI481">
        <v>3693.7370000000001</v>
      </c>
      <c r="AJ481">
        <v>3850.4830000000002</v>
      </c>
      <c r="AK481">
        <v>3918.5990000000002</v>
      </c>
      <c r="AL481">
        <v>3302.74</v>
      </c>
      <c r="AM481">
        <v>3821.4270000000001</v>
      </c>
      <c r="AN481">
        <v>3587.221</v>
      </c>
      <c r="AO481">
        <v>3055.4830000000002</v>
      </c>
      <c r="AP481">
        <v>2487.3890000000001</v>
      </c>
      <c r="AQ481">
        <v>2024.192</v>
      </c>
      <c r="AR481">
        <v>70.896550000000005</v>
      </c>
      <c r="AS481">
        <v>68.68965</v>
      </c>
      <c r="AT481">
        <v>66.896550000000005</v>
      </c>
      <c r="AU481">
        <v>65.224140000000006</v>
      </c>
      <c r="AV481">
        <v>64.18965</v>
      </c>
      <c r="AW481">
        <v>63.43103</v>
      </c>
      <c r="AX481">
        <v>62.56897</v>
      </c>
      <c r="AY481">
        <v>62.379309999999997</v>
      </c>
      <c r="AZ481">
        <v>65.948269999999994</v>
      </c>
      <c r="BA481">
        <v>71.948269999999994</v>
      </c>
      <c r="BB481">
        <v>78.206890000000001</v>
      </c>
      <c r="BC481">
        <v>82.879310000000004</v>
      </c>
      <c r="BD481">
        <v>86.327579999999998</v>
      </c>
      <c r="BE481">
        <v>89.224140000000006</v>
      </c>
      <c r="BF481">
        <v>90.568960000000004</v>
      </c>
      <c r="BG481">
        <v>91.603449999999995</v>
      </c>
      <c r="BH481">
        <v>91.396550000000005</v>
      </c>
      <c r="BI481">
        <v>91.327579999999998</v>
      </c>
      <c r="BJ481">
        <v>89.879310000000004</v>
      </c>
      <c r="BK481">
        <v>86.982759999999999</v>
      </c>
      <c r="BL481">
        <v>83.051730000000006</v>
      </c>
      <c r="BM481">
        <v>80.051730000000006</v>
      </c>
      <c r="BN481">
        <v>76.896550000000005</v>
      </c>
      <c r="BO481">
        <v>73.896550000000005</v>
      </c>
      <c r="BP481">
        <v>15.14209</v>
      </c>
      <c r="BQ481">
        <v>13.73892</v>
      </c>
      <c r="BR481">
        <v>37.762729999999998</v>
      </c>
      <c r="BS481">
        <v>4.7906959999999996</v>
      </c>
      <c r="BT481">
        <v>43.447589999999998</v>
      </c>
      <c r="BU481">
        <v>-13.50136</v>
      </c>
      <c r="BV481">
        <v>-86.338520000000003</v>
      </c>
      <c r="BW481">
        <v>18.018940000000001</v>
      </c>
      <c r="BX481">
        <v>43.240929999999999</v>
      </c>
      <c r="BY481">
        <v>-8.1417160000000006</v>
      </c>
      <c r="BZ481">
        <v>-45.907940000000004</v>
      </c>
      <c r="CA481">
        <v>-31.453939999999999</v>
      </c>
      <c r="CB481">
        <v>-15.75808</v>
      </c>
      <c r="CC481">
        <v>-8.2585809999999995</v>
      </c>
      <c r="CD481">
        <v>-55.149360000000001</v>
      </c>
      <c r="CE481">
        <v>-84.550899999999999</v>
      </c>
      <c r="CF481">
        <v>-52.33925</v>
      </c>
      <c r="CG481">
        <v>-36.959110000000003</v>
      </c>
      <c r="CH481">
        <v>496.26459999999997</v>
      </c>
      <c r="CI481">
        <v>-96.71951</v>
      </c>
      <c r="CJ481">
        <v>-60.574420000000003</v>
      </c>
      <c r="CK481">
        <v>-15.195779999999999</v>
      </c>
      <c r="CL481">
        <v>36.208770000000001</v>
      </c>
      <c r="CM481">
        <v>68.902749999999997</v>
      </c>
      <c r="CN481">
        <v>158.77879999999999</v>
      </c>
      <c r="CO481">
        <v>120.056</v>
      </c>
      <c r="CP481">
        <v>114.32640000000001</v>
      </c>
      <c r="CQ481">
        <v>105.1161</v>
      </c>
      <c r="CR481">
        <v>123.58839999999999</v>
      </c>
      <c r="CS481">
        <v>248.15129999999999</v>
      </c>
      <c r="CT481">
        <v>709.69949999999994</v>
      </c>
      <c r="CU481">
        <v>153.19720000000001</v>
      </c>
      <c r="CV481">
        <v>868.69489999999996</v>
      </c>
      <c r="CW481">
        <v>471.82979999999998</v>
      </c>
      <c r="CX481">
        <v>687.07820000000004</v>
      </c>
      <c r="CY481">
        <v>841.28219999999999</v>
      </c>
      <c r="CZ481">
        <v>745.49639999999999</v>
      </c>
      <c r="DA481">
        <v>503.69749999999999</v>
      </c>
      <c r="DB481">
        <v>485.87029999999999</v>
      </c>
      <c r="DC481">
        <v>480.7346</v>
      </c>
      <c r="DD481">
        <v>719.60509999999999</v>
      </c>
      <c r="DE481">
        <v>753.55240000000003</v>
      </c>
      <c r="DF481">
        <v>496.87959999999998</v>
      </c>
      <c r="DG481">
        <v>407.11770000000001</v>
      </c>
      <c r="DH481">
        <v>423.27499999999998</v>
      </c>
      <c r="DI481">
        <v>403.49189999999999</v>
      </c>
      <c r="DJ481">
        <v>225.15</v>
      </c>
      <c r="DK481">
        <v>249.06729999999999</v>
      </c>
      <c r="DL481">
        <v>19</v>
      </c>
      <c r="DM481">
        <v>19</v>
      </c>
    </row>
    <row r="482" spans="1:118" hidden="1" x14ac:dyDescent="0.25">
      <c r="A482" t="s">
        <v>62</v>
      </c>
      <c r="B482" t="s">
        <v>202</v>
      </c>
      <c r="C482" t="s">
        <v>61</v>
      </c>
      <c r="D482" t="s">
        <v>61</v>
      </c>
      <c r="E482" t="s">
        <v>61</v>
      </c>
      <c r="F482" t="s">
        <v>97</v>
      </c>
      <c r="G482" t="s">
        <v>61</v>
      </c>
      <c r="H482" t="s">
        <v>61</v>
      </c>
      <c r="I482" t="s">
        <v>183</v>
      </c>
      <c r="J482" s="22">
        <v>43732</v>
      </c>
      <c r="K482" s="28">
        <v>19</v>
      </c>
      <c r="L482">
        <v>19</v>
      </c>
      <c r="M482">
        <v>479</v>
      </c>
      <c r="N482">
        <v>477</v>
      </c>
      <c r="O482">
        <v>0</v>
      </c>
      <c r="P482">
        <v>0</v>
      </c>
      <c r="Q482">
        <v>0</v>
      </c>
      <c r="R482">
        <v>0</v>
      </c>
      <c r="S482" s="28">
        <v>0</v>
      </c>
      <c r="T482">
        <v>30559.74</v>
      </c>
      <c r="U482">
        <v>29860.76</v>
      </c>
      <c r="V482">
        <v>29157.93</v>
      </c>
      <c r="W482">
        <v>28626.21</v>
      </c>
      <c r="X482">
        <v>29503.69</v>
      </c>
      <c r="Y482">
        <v>32801.5</v>
      </c>
      <c r="Z482">
        <v>40090.04</v>
      </c>
      <c r="AA482">
        <v>41247.68</v>
      </c>
      <c r="AB482">
        <v>47426.31</v>
      </c>
      <c r="AC482">
        <v>55441.73</v>
      </c>
      <c r="AD482">
        <v>62390.63</v>
      </c>
      <c r="AE482">
        <v>66572.2</v>
      </c>
      <c r="AF482">
        <v>69338.179999999993</v>
      </c>
      <c r="AG482">
        <v>70887.72</v>
      </c>
      <c r="AH482">
        <v>72066.16</v>
      </c>
      <c r="AI482">
        <v>72795.100000000006</v>
      </c>
      <c r="AJ482">
        <v>72695.289999999994</v>
      </c>
      <c r="AK482">
        <v>71051.460000000006</v>
      </c>
      <c r="AL482">
        <v>60427.37</v>
      </c>
      <c r="AM482">
        <v>62147.64</v>
      </c>
      <c r="AN482">
        <v>54279.94</v>
      </c>
      <c r="AO482">
        <v>44857.29</v>
      </c>
      <c r="AP482">
        <v>35815.699999999997</v>
      </c>
      <c r="AQ482">
        <v>32768.080000000002</v>
      </c>
      <c r="AR482">
        <v>71.215339999999998</v>
      </c>
      <c r="AS482">
        <v>67.881299999999996</v>
      </c>
      <c r="AT482">
        <v>66.5</v>
      </c>
      <c r="AU482">
        <v>65.084029999999998</v>
      </c>
      <c r="AV482">
        <v>64.232140000000001</v>
      </c>
      <c r="AW482">
        <v>63.514710000000001</v>
      </c>
      <c r="AX482">
        <v>63.130249999999997</v>
      </c>
      <c r="AY482">
        <v>62.778359999999999</v>
      </c>
      <c r="AZ482">
        <v>65.692229999999995</v>
      </c>
      <c r="BA482">
        <v>71.975840000000005</v>
      </c>
      <c r="BB482">
        <v>78.468490000000003</v>
      </c>
      <c r="BC482">
        <v>83.109250000000003</v>
      </c>
      <c r="BD482">
        <v>86.47269</v>
      </c>
      <c r="BE482">
        <v>88.959029999999998</v>
      </c>
      <c r="BF482">
        <v>90.799369999999996</v>
      </c>
      <c r="BG482">
        <v>92.189080000000004</v>
      </c>
      <c r="BH482">
        <v>92.243700000000004</v>
      </c>
      <c r="BI482">
        <v>91.577730000000003</v>
      </c>
      <c r="BJ482">
        <v>88.849789999999999</v>
      </c>
      <c r="BK482">
        <v>85.656509999999997</v>
      </c>
      <c r="BL482">
        <v>81.927520000000001</v>
      </c>
      <c r="BM482">
        <v>79.008399999999995</v>
      </c>
      <c r="BN482">
        <v>77.072479999999999</v>
      </c>
      <c r="BO482">
        <v>74.965339999999998</v>
      </c>
      <c r="BP482">
        <v>-801.70180000000005</v>
      </c>
      <c r="BQ482">
        <v>-797.38750000000005</v>
      </c>
      <c r="BR482">
        <v>-514.18690000000004</v>
      </c>
      <c r="BS482">
        <v>-350.6925</v>
      </c>
      <c r="BT482">
        <v>-134.4151</v>
      </c>
      <c r="BU482">
        <v>-129.7989</v>
      </c>
      <c r="BV482">
        <v>-111.7617</v>
      </c>
      <c r="BW482">
        <v>336.19749999999999</v>
      </c>
      <c r="BX482">
        <v>-221.9881</v>
      </c>
      <c r="BY482">
        <v>-186.14949999999999</v>
      </c>
      <c r="BZ482">
        <v>625.10969999999998</v>
      </c>
      <c r="CA482">
        <v>615.37509999999997</v>
      </c>
      <c r="CB482">
        <v>648.21640000000002</v>
      </c>
      <c r="CC482">
        <v>759.38480000000004</v>
      </c>
      <c r="CD482">
        <v>798.74379999999996</v>
      </c>
      <c r="CE482">
        <v>106.94759999999999</v>
      </c>
      <c r="CF482">
        <v>-536.6979</v>
      </c>
      <c r="CG482">
        <v>10.71617</v>
      </c>
      <c r="CH482">
        <v>8401.9580000000005</v>
      </c>
      <c r="CI482">
        <v>1111.5989999999999</v>
      </c>
      <c r="CJ482">
        <v>737.4384</v>
      </c>
      <c r="CK482">
        <v>769.29280000000006</v>
      </c>
      <c r="CL482">
        <v>373.66019999999997</v>
      </c>
      <c r="CM482">
        <v>26.99127</v>
      </c>
      <c r="CN482">
        <v>20412.66</v>
      </c>
      <c r="CO482">
        <v>29153.84</v>
      </c>
      <c r="CP482">
        <v>36820.18</v>
      </c>
      <c r="CQ482">
        <v>73651.47</v>
      </c>
      <c r="CR482">
        <v>53514.27</v>
      </c>
      <c r="CS482">
        <v>16963.23</v>
      </c>
      <c r="CT482">
        <v>14978.06</v>
      </c>
      <c r="CU482">
        <v>13831.59</v>
      </c>
      <c r="CV482">
        <v>29006.97</v>
      </c>
      <c r="CW482">
        <v>45006.27</v>
      </c>
      <c r="CX482">
        <v>42390.17</v>
      </c>
      <c r="CY482">
        <v>36019.49</v>
      </c>
      <c r="CZ482">
        <v>37365.1</v>
      </c>
      <c r="DA482">
        <v>41318.160000000003</v>
      </c>
      <c r="DB482">
        <v>50371.42</v>
      </c>
      <c r="DC482">
        <v>55618.83</v>
      </c>
      <c r="DD482">
        <v>98695.45</v>
      </c>
      <c r="DE482">
        <v>121623.5</v>
      </c>
      <c r="DF482">
        <v>145306.70000000001</v>
      </c>
      <c r="DG482">
        <v>103336.5</v>
      </c>
      <c r="DH482">
        <v>94914.51</v>
      </c>
      <c r="DI482">
        <v>58016.04</v>
      </c>
      <c r="DJ482">
        <v>61949.8</v>
      </c>
      <c r="DK482">
        <v>47990.38</v>
      </c>
      <c r="DL482">
        <v>19</v>
      </c>
      <c r="DM482">
        <v>19</v>
      </c>
    </row>
    <row r="483" spans="1:118" hidden="1" x14ac:dyDescent="0.25">
      <c r="A483" t="s">
        <v>62</v>
      </c>
      <c r="B483" t="s">
        <v>101</v>
      </c>
      <c r="C483" t="s">
        <v>61</v>
      </c>
      <c r="D483" t="s">
        <v>61</v>
      </c>
      <c r="E483" t="s">
        <v>61</v>
      </c>
      <c r="F483" t="s">
        <v>61</v>
      </c>
      <c r="G483" t="s">
        <v>61</v>
      </c>
      <c r="H483" t="s">
        <v>101</v>
      </c>
      <c r="I483" t="s">
        <v>183</v>
      </c>
      <c r="J483" s="22">
        <v>43732</v>
      </c>
      <c r="K483" s="28">
        <v>19</v>
      </c>
      <c r="L483">
        <v>19</v>
      </c>
      <c r="M483">
        <v>376</v>
      </c>
      <c r="N483">
        <v>374</v>
      </c>
      <c r="O483">
        <v>0</v>
      </c>
      <c r="P483">
        <v>0</v>
      </c>
      <c r="Q483">
        <v>0</v>
      </c>
      <c r="R483">
        <v>0</v>
      </c>
      <c r="S483" s="28">
        <v>0</v>
      </c>
      <c r="T483">
        <v>7111.8639999999996</v>
      </c>
      <c r="U483">
        <v>7112.5230000000001</v>
      </c>
      <c r="V483">
        <v>7110.3180000000002</v>
      </c>
      <c r="W483">
        <v>7113.3149999999996</v>
      </c>
      <c r="X483">
        <v>7157.2259999999997</v>
      </c>
      <c r="Y483">
        <v>7529.192</v>
      </c>
      <c r="Z483">
        <v>9370.91</v>
      </c>
      <c r="AA483">
        <v>10213.450000000001</v>
      </c>
      <c r="AB483">
        <v>12302.76</v>
      </c>
      <c r="AC483">
        <v>14896.63</v>
      </c>
      <c r="AD483">
        <v>16781.09</v>
      </c>
      <c r="AE483">
        <v>18497.689999999999</v>
      </c>
      <c r="AF483">
        <v>19848.53</v>
      </c>
      <c r="AG483">
        <v>20801.48</v>
      </c>
      <c r="AH483">
        <v>21474.05</v>
      </c>
      <c r="AI483">
        <v>21864.9</v>
      </c>
      <c r="AJ483">
        <v>21863.93</v>
      </c>
      <c r="AK483">
        <v>21754.77</v>
      </c>
      <c r="AL483">
        <v>16948.310000000001</v>
      </c>
      <c r="AM483">
        <v>19616.12</v>
      </c>
      <c r="AN483">
        <v>17869.97</v>
      </c>
      <c r="AO483">
        <v>13701.37</v>
      </c>
      <c r="AP483">
        <v>8527.0300000000007</v>
      </c>
      <c r="AQ483">
        <v>7171.5429999999997</v>
      </c>
      <c r="AR483">
        <v>71.339569999999995</v>
      </c>
      <c r="AS483">
        <v>68.073530000000005</v>
      </c>
      <c r="AT483">
        <v>66.70187</v>
      </c>
      <c r="AU483">
        <v>65.251339999999999</v>
      </c>
      <c r="AV483">
        <v>64.426469999999995</v>
      </c>
      <c r="AW483">
        <v>63.665779999999998</v>
      </c>
      <c r="AX483">
        <v>63.267380000000003</v>
      </c>
      <c r="AY483">
        <v>62.895719999999997</v>
      </c>
      <c r="AZ483">
        <v>65.815510000000003</v>
      </c>
      <c r="BA483">
        <v>72.002669999999995</v>
      </c>
      <c r="BB483">
        <v>78.383690000000001</v>
      </c>
      <c r="BC483">
        <v>82.971919999999997</v>
      </c>
      <c r="BD483">
        <v>86.343580000000003</v>
      </c>
      <c r="BE483">
        <v>88.790109999999999</v>
      </c>
      <c r="BF483">
        <v>90.528080000000003</v>
      </c>
      <c r="BG483">
        <v>91.872990000000001</v>
      </c>
      <c r="BH483">
        <v>91.905079999999998</v>
      </c>
      <c r="BI483">
        <v>91.295460000000006</v>
      </c>
      <c r="BJ483">
        <v>88.827539999999999</v>
      </c>
      <c r="BK483">
        <v>85.717910000000003</v>
      </c>
      <c r="BL483">
        <v>82.005350000000007</v>
      </c>
      <c r="BM483">
        <v>79.159090000000006</v>
      </c>
      <c r="BN483">
        <v>77.180480000000003</v>
      </c>
      <c r="BO483">
        <v>74.991979999999998</v>
      </c>
      <c r="BP483">
        <v>-192.28399999999999</v>
      </c>
      <c r="BQ483">
        <v>-258.51400000000001</v>
      </c>
      <c r="BR483">
        <v>-261.35750000000002</v>
      </c>
      <c r="BS483">
        <v>-266.67349999999999</v>
      </c>
      <c r="BT483">
        <v>-230.1309</v>
      </c>
      <c r="BU483">
        <v>-218.14230000000001</v>
      </c>
      <c r="BV483">
        <v>-485.53500000000003</v>
      </c>
      <c r="BW483">
        <v>86.05095</v>
      </c>
      <c r="BX483">
        <v>81.043689999999998</v>
      </c>
      <c r="BY483">
        <v>63.900590000000001</v>
      </c>
      <c r="BZ483">
        <v>332.01089999999999</v>
      </c>
      <c r="CA483">
        <v>261.1157</v>
      </c>
      <c r="CB483">
        <v>227.95400000000001</v>
      </c>
      <c r="CC483">
        <v>209.7681</v>
      </c>
      <c r="CD483">
        <v>240.1387</v>
      </c>
      <c r="CE483">
        <v>152.92859999999999</v>
      </c>
      <c r="CF483">
        <v>27.672249999999998</v>
      </c>
      <c r="CG483">
        <v>82.486099999999993</v>
      </c>
      <c r="CH483">
        <v>4307.482</v>
      </c>
      <c r="CI483">
        <v>218.9049</v>
      </c>
      <c r="CJ483">
        <v>96.780900000000003</v>
      </c>
      <c r="CK483">
        <v>277.88200000000001</v>
      </c>
      <c r="CL483">
        <v>359.68950000000001</v>
      </c>
      <c r="CM483">
        <v>333.08640000000003</v>
      </c>
      <c r="CN483">
        <v>2368.4090000000001</v>
      </c>
      <c r="CO483">
        <v>1653.1790000000001</v>
      </c>
      <c r="CP483">
        <v>2024.86</v>
      </c>
      <c r="CQ483">
        <v>2054.8969999999999</v>
      </c>
      <c r="CR483">
        <v>2080.1309999999999</v>
      </c>
      <c r="CS483">
        <v>2145.4189999999999</v>
      </c>
      <c r="CT483">
        <v>1958.6030000000001</v>
      </c>
      <c r="CU483">
        <v>1618.211</v>
      </c>
      <c r="CV483">
        <v>2224.3130000000001</v>
      </c>
      <c r="CW483">
        <v>2943.413</v>
      </c>
      <c r="CX483">
        <v>5336.0969999999998</v>
      </c>
      <c r="CY483">
        <v>4854.6090000000004</v>
      </c>
      <c r="CZ483">
        <v>4543.741</v>
      </c>
      <c r="DA483">
        <v>4609.3090000000002</v>
      </c>
      <c r="DB483">
        <v>4688.384</v>
      </c>
      <c r="DC483">
        <v>5478.5069999999996</v>
      </c>
      <c r="DD483">
        <v>8202.759</v>
      </c>
      <c r="DE483">
        <v>7080.4719999999998</v>
      </c>
      <c r="DF483">
        <v>15272.96</v>
      </c>
      <c r="DG483">
        <v>7480.7139999999999</v>
      </c>
      <c r="DH483">
        <v>7167.9070000000002</v>
      </c>
      <c r="DI483">
        <v>5240.2839999999997</v>
      </c>
      <c r="DJ483">
        <v>4363.8770000000004</v>
      </c>
      <c r="DK483">
        <v>3910.3229999999999</v>
      </c>
      <c r="DL483">
        <v>19</v>
      </c>
      <c r="DM483">
        <v>19</v>
      </c>
    </row>
    <row r="484" spans="1:118" hidden="1" x14ac:dyDescent="0.25">
      <c r="A484" t="s">
        <v>62</v>
      </c>
      <c r="B484" t="s">
        <v>203</v>
      </c>
      <c r="C484" t="s">
        <v>61</v>
      </c>
      <c r="D484" t="s">
        <v>61</v>
      </c>
      <c r="E484" t="s">
        <v>61</v>
      </c>
      <c r="F484" t="s">
        <v>98</v>
      </c>
      <c r="G484" t="s">
        <v>61</v>
      </c>
      <c r="H484" t="s">
        <v>61</v>
      </c>
      <c r="I484" t="s">
        <v>183</v>
      </c>
      <c r="J484" s="22">
        <v>43732</v>
      </c>
      <c r="K484" s="28">
        <v>19</v>
      </c>
      <c r="L484">
        <v>19</v>
      </c>
      <c r="M484">
        <v>118</v>
      </c>
      <c r="N484">
        <v>117</v>
      </c>
      <c r="O484">
        <v>0</v>
      </c>
      <c r="P484">
        <v>0</v>
      </c>
      <c r="Q484">
        <v>0</v>
      </c>
      <c r="R484">
        <v>0</v>
      </c>
      <c r="S484" s="28">
        <v>0</v>
      </c>
      <c r="T484">
        <v>13314.62</v>
      </c>
      <c r="U484">
        <v>12788.39</v>
      </c>
      <c r="V484">
        <v>12609.58</v>
      </c>
      <c r="W484">
        <v>12909.82</v>
      </c>
      <c r="X484">
        <v>12988.68</v>
      </c>
      <c r="Y484">
        <v>13297.24</v>
      </c>
      <c r="Z484">
        <v>15470.28</v>
      </c>
      <c r="AA484">
        <v>14565.73</v>
      </c>
      <c r="AB484">
        <v>16048.77</v>
      </c>
      <c r="AC484">
        <v>16365.49</v>
      </c>
      <c r="AD484">
        <v>16817.27</v>
      </c>
      <c r="AE484">
        <v>17973.5</v>
      </c>
      <c r="AF484">
        <v>19087.009999999998</v>
      </c>
      <c r="AG484">
        <v>20246.830000000002</v>
      </c>
      <c r="AH484">
        <v>21464.67</v>
      </c>
      <c r="AI484">
        <v>22941.82</v>
      </c>
      <c r="AJ484">
        <v>24659.05</v>
      </c>
      <c r="AK484">
        <v>25214.67</v>
      </c>
      <c r="AL484">
        <v>20120.169999999998</v>
      </c>
      <c r="AM484">
        <v>25737.71</v>
      </c>
      <c r="AN484">
        <v>24943.48</v>
      </c>
      <c r="AO484">
        <v>23191.85</v>
      </c>
      <c r="AP484">
        <v>19640.79</v>
      </c>
      <c r="AQ484">
        <v>15655.95</v>
      </c>
      <c r="AR484">
        <v>71.222219999999993</v>
      </c>
      <c r="AS484">
        <v>67.876069999999999</v>
      </c>
      <c r="AT484">
        <v>66.504270000000005</v>
      </c>
      <c r="AU484">
        <v>65.149569999999997</v>
      </c>
      <c r="AV484">
        <v>64.45299</v>
      </c>
      <c r="AW484">
        <v>63.790599999999998</v>
      </c>
      <c r="AX484">
        <v>63.363250000000001</v>
      </c>
      <c r="AY484">
        <v>63.017090000000003</v>
      </c>
      <c r="AZ484">
        <v>65.923079999999999</v>
      </c>
      <c r="BA484">
        <v>72.132480000000001</v>
      </c>
      <c r="BB484">
        <v>78.393169999999998</v>
      </c>
      <c r="BC484">
        <v>82.931629999999998</v>
      </c>
      <c r="BD484">
        <v>86.329059999999998</v>
      </c>
      <c r="BE484">
        <v>88.858969999999999</v>
      </c>
      <c r="BF484">
        <v>90.726489999999998</v>
      </c>
      <c r="BG484">
        <v>92.153850000000006</v>
      </c>
      <c r="BH484">
        <v>92.205129999999997</v>
      </c>
      <c r="BI484">
        <v>91.517099999999999</v>
      </c>
      <c r="BJ484">
        <v>88.777780000000007</v>
      </c>
      <c r="BK484">
        <v>85.380340000000004</v>
      </c>
      <c r="BL484">
        <v>81.756410000000002</v>
      </c>
      <c r="BM484">
        <v>78.816239999999993</v>
      </c>
      <c r="BN484">
        <v>76.957269999999994</v>
      </c>
      <c r="BO484">
        <v>74.978629999999995</v>
      </c>
      <c r="BP484">
        <v>-200.7355</v>
      </c>
      <c r="BQ484">
        <v>-210.76310000000001</v>
      </c>
      <c r="BR484">
        <v>-167.5069</v>
      </c>
      <c r="BS484">
        <v>-223.55510000000001</v>
      </c>
      <c r="BT484">
        <v>-135.05179999999999</v>
      </c>
      <c r="BU484">
        <v>-148.74770000000001</v>
      </c>
      <c r="BV484">
        <v>-469.82920000000001</v>
      </c>
      <c r="BW484">
        <v>84.745959999999997</v>
      </c>
      <c r="BX484">
        <v>193.78380000000001</v>
      </c>
      <c r="BY484">
        <v>61.313609999999997</v>
      </c>
      <c r="BZ484">
        <v>198.78120000000001</v>
      </c>
      <c r="CA484">
        <v>118.2856</v>
      </c>
      <c r="CB484">
        <v>-0.4319057</v>
      </c>
      <c r="CC484">
        <v>-35.002940000000002</v>
      </c>
      <c r="CD484">
        <v>-115.4589</v>
      </c>
      <c r="CE484">
        <v>-337.23320000000001</v>
      </c>
      <c r="CF484">
        <v>-290.36160000000001</v>
      </c>
      <c r="CG484">
        <v>261.45639999999997</v>
      </c>
      <c r="CH484">
        <v>5883.8789999999999</v>
      </c>
      <c r="CI484">
        <v>544.90989999999999</v>
      </c>
      <c r="CJ484">
        <v>59.398940000000003</v>
      </c>
      <c r="CK484">
        <v>111.3981</v>
      </c>
      <c r="CL484">
        <v>111.38809999999999</v>
      </c>
      <c r="CM484">
        <v>268.59429999999998</v>
      </c>
      <c r="CN484">
        <v>4252.6589999999997</v>
      </c>
      <c r="CO484">
        <v>3670.1860000000001</v>
      </c>
      <c r="CP484">
        <v>3523.6370000000002</v>
      </c>
      <c r="CQ484">
        <v>3378.355</v>
      </c>
      <c r="CR484">
        <v>2937.4380000000001</v>
      </c>
      <c r="CS484">
        <v>2052.779</v>
      </c>
      <c r="CT484">
        <v>2227.2159999999999</v>
      </c>
      <c r="CU484">
        <v>1841.701</v>
      </c>
      <c r="CV484">
        <v>2438.5</v>
      </c>
      <c r="CW484">
        <v>4613.4589999999998</v>
      </c>
      <c r="CX484">
        <v>8561.7870000000003</v>
      </c>
      <c r="CY484">
        <v>9481.9750000000004</v>
      </c>
      <c r="CZ484">
        <v>8842.0059999999994</v>
      </c>
      <c r="DA484">
        <v>8598.6139999999996</v>
      </c>
      <c r="DB484">
        <v>9576.4650000000001</v>
      </c>
      <c r="DC484">
        <v>11369.33</v>
      </c>
      <c r="DD484">
        <v>10710.75</v>
      </c>
      <c r="DE484">
        <v>8448.5750000000007</v>
      </c>
      <c r="DF484">
        <v>10469.75</v>
      </c>
      <c r="DG484">
        <v>5390.9279999999999</v>
      </c>
      <c r="DH484">
        <v>6626.5820000000003</v>
      </c>
      <c r="DI484">
        <v>6195.7669999999998</v>
      </c>
      <c r="DJ484">
        <v>6155.3609999999999</v>
      </c>
      <c r="DK484">
        <v>8047.8429999999998</v>
      </c>
      <c r="DL484">
        <v>19</v>
      </c>
      <c r="DM484">
        <v>19</v>
      </c>
    </row>
    <row r="485" spans="1:118" hidden="1" x14ac:dyDescent="0.25">
      <c r="A485" t="s">
        <v>62</v>
      </c>
      <c r="B485" t="s">
        <v>34</v>
      </c>
      <c r="C485" t="s">
        <v>34</v>
      </c>
      <c r="D485" t="s">
        <v>61</v>
      </c>
      <c r="E485" t="s">
        <v>61</v>
      </c>
      <c r="F485" t="s">
        <v>61</v>
      </c>
      <c r="G485" t="s">
        <v>61</v>
      </c>
      <c r="H485" t="s">
        <v>61</v>
      </c>
      <c r="I485" t="s">
        <v>183</v>
      </c>
      <c r="J485" s="22">
        <v>43732</v>
      </c>
      <c r="K485" s="28">
        <v>19</v>
      </c>
      <c r="L485">
        <v>19</v>
      </c>
      <c r="M485">
        <v>4</v>
      </c>
      <c r="N485">
        <v>4</v>
      </c>
      <c r="O485">
        <v>0</v>
      </c>
      <c r="P485">
        <v>0</v>
      </c>
      <c r="Q485">
        <v>1</v>
      </c>
      <c r="R485">
        <v>1</v>
      </c>
      <c r="S485" s="28">
        <v>1</v>
      </c>
      <c r="AR485">
        <v>60.5</v>
      </c>
      <c r="AS485">
        <v>57</v>
      </c>
      <c r="AT485">
        <v>56.5</v>
      </c>
      <c r="AU485">
        <v>56</v>
      </c>
      <c r="AV485">
        <v>56</v>
      </c>
      <c r="AW485">
        <v>55</v>
      </c>
      <c r="AX485">
        <v>55.5</v>
      </c>
      <c r="AY485">
        <v>57.5</v>
      </c>
      <c r="AZ485">
        <v>65</v>
      </c>
      <c r="BA485">
        <v>79.5</v>
      </c>
      <c r="BB485">
        <v>87</v>
      </c>
      <c r="BC485">
        <v>91.5</v>
      </c>
      <c r="BD485">
        <v>95.5</v>
      </c>
      <c r="BE485">
        <v>94.5</v>
      </c>
      <c r="BF485">
        <v>90</v>
      </c>
      <c r="BG485">
        <v>85.5</v>
      </c>
      <c r="BH485">
        <v>80.5</v>
      </c>
      <c r="BI485">
        <v>77</v>
      </c>
      <c r="BJ485">
        <v>76</v>
      </c>
      <c r="BK485">
        <v>73</v>
      </c>
      <c r="BL485">
        <v>71</v>
      </c>
      <c r="BM485">
        <v>69</v>
      </c>
      <c r="BN485">
        <v>65.5</v>
      </c>
      <c r="BO485">
        <v>64.5</v>
      </c>
      <c r="DL485">
        <v>19</v>
      </c>
      <c r="DM485">
        <v>19</v>
      </c>
      <c r="DN485">
        <v>1</v>
      </c>
    </row>
    <row r="486" spans="1:118" hidden="1" x14ac:dyDescent="0.25">
      <c r="A486" t="s">
        <v>62</v>
      </c>
      <c r="B486" t="s">
        <v>210</v>
      </c>
      <c r="C486" t="s">
        <v>61</v>
      </c>
      <c r="D486" t="s">
        <v>210</v>
      </c>
      <c r="E486" t="s">
        <v>61</v>
      </c>
      <c r="F486" t="s">
        <v>61</v>
      </c>
      <c r="G486" t="s">
        <v>61</v>
      </c>
      <c r="H486" t="s">
        <v>61</v>
      </c>
      <c r="I486" t="s">
        <v>183</v>
      </c>
      <c r="J486" s="22">
        <v>43732</v>
      </c>
      <c r="K486" s="28">
        <v>19</v>
      </c>
      <c r="L486">
        <v>19</v>
      </c>
      <c r="M486">
        <v>1</v>
      </c>
      <c r="N486">
        <v>1</v>
      </c>
      <c r="O486">
        <v>0</v>
      </c>
      <c r="P486">
        <v>1</v>
      </c>
      <c r="Q486">
        <v>1</v>
      </c>
      <c r="R486">
        <v>1</v>
      </c>
      <c r="S486" s="28">
        <v>1</v>
      </c>
      <c r="AR486">
        <v>72</v>
      </c>
      <c r="AS486">
        <v>67.5</v>
      </c>
      <c r="AT486">
        <v>66</v>
      </c>
      <c r="AU486">
        <v>64</v>
      </c>
      <c r="AV486">
        <v>64</v>
      </c>
      <c r="AW486">
        <v>63.5</v>
      </c>
      <c r="AX486">
        <v>63.5</v>
      </c>
      <c r="AY486">
        <v>63</v>
      </c>
      <c r="AZ486">
        <v>65.5</v>
      </c>
      <c r="BA486">
        <v>73</v>
      </c>
      <c r="BB486">
        <v>78</v>
      </c>
      <c r="BC486">
        <v>81.5</v>
      </c>
      <c r="BD486">
        <v>86.5</v>
      </c>
      <c r="BE486">
        <v>89.5</v>
      </c>
      <c r="BF486">
        <v>92.5</v>
      </c>
      <c r="BG486">
        <v>94</v>
      </c>
      <c r="BH486">
        <v>93</v>
      </c>
      <c r="BI486">
        <v>90.5</v>
      </c>
      <c r="BJ486">
        <v>87</v>
      </c>
      <c r="BK486">
        <v>84.5</v>
      </c>
      <c r="BL486">
        <v>81.5</v>
      </c>
      <c r="BM486">
        <v>78.5</v>
      </c>
      <c r="BN486">
        <v>78</v>
      </c>
      <c r="BO486">
        <v>77.5</v>
      </c>
      <c r="DL486">
        <v>19</v>
      </c>
      <c r="DM486">
        <v>19</v>
      </c>
    </row>
    <row r="487" spans="1:118" hidden="1" x14ac:dyDescent="0.25">
      <c r="A487" t="s">
        <v>62</v>
      </c>
      <c r="B487" t="s">
        <v>61</v>
      </c>
      <c r="C487" t="s">
        <v>61</v>
      </c>
      <c r="D487" t="s">
        <v>61</v>
      </c>
      <c r="E487" t="s">
        <v>61</v>
      </c>
      <c r="F487" t="s">
        <v>61</v>
      </c>
      <c r="G487" t="s">
        <v>61</v>
      </c>
      <c r="H487" t="s">
        <v>61</v>
      </c>
      <c r="I487" t="s">
        <v>183</v>
      </c>
      <c r="J487" s="22">
        <v>43732</v>
      </c>
      <c r="K487" s="28">
        <v>19</v>
      </c>
      <c r="L487">
        <v>19</v>
      </c>
      <c r="M487">
        <v>597</v>
      </c>
      <c r="N487">
        <v>594</v>
      </c>
      <c r="O487">
        <v>0</v>
      </c>
      <c r="P487">
        <v>0</v>
      </c>
      <c r="Q487">
        <v>0</v>
      </c>
      <c r="R487">
        <v>0</v>
      </c>
      <c r="S487" s="28">
        <v>0</v>
      </c>
      <c r="T487">
        <v>43854.3</v>
      </c>
      <c r="U487">
        <v>42630.32</v>
      </c>
      <c r="V487">
        <v>41748.699999999997</v>
      </c>
      <c r="W487">
        <v>41515.72</v>
      </c>
      <c r="X487">
        <v>42472.54</v>
      </c>
      <c r="Y487">
        <v>46080.66</v>
      </c>
      <c r="Z487">
        <v>55540.92</v>
      </c>
      <c r="AA487">
        <v>55798.14</v>
      </c>
      <c r="AB487">
        <v>63459.94</v>
      </c>
      <c r="AC487">
        <v>71797.83</v>
      </c>
      <c r="AD487">
        <v>79202.880000000005</v>
      </c>
      <c r="AE487">
        <v>84540.24</v>
      </c>
      <c r="AF487">
        <v>88418.240000000005</v>
      </c>
      <c r="AG487">
        <v>91124.9</v>
      </c>
      <c r="AH487">
        <v>93517.96</v>
      </c>
      <c r="AI487">
        <v>95719.55</v>
      </c>
      <c r="AJ487">
        <v>97330.94</v>
      </c>
      <c r="AK487">
        <v>96239.39</v>
      </c>
      <c r="AL487">
        <v>80529.399999999994</v>
      </c>
      <c r="AM487">
        <v>87849.2</v>
      </c>
      <c r="AN487">
        <v>79183.3</v>
      </c>
      <c r="AO487">
        <v>68007.05</v>
      </c>
      <c r="AP487">
        <v>55418.99</v>
      </c>
      <c r="AQ487">
        <v>48397.73</v>
      </c>
      <c r="AR487">
        <v>71.216700000000003</v>
      </c>
      <c r="AS487">
        <v>67.880269999999996</v>
      </c>
      <c r="AT487">
        <v>66.50085</v>
      </c>
      <c r="AU487">
        <v>65.096959999999996</v>
      </c>
      <c r="AV487">
        <v>64.275720000000007</v>
      </c>
      <c r="AW487">
        <v>63.569139999999997</v>
      </c>
      <c r="AX487">
        <v>63.176220000000001</v>
      </c>
      <c r="AY487">
        <v>62.82546</v>
      </c>
      <c r="AZ487">
        <v>65.737780000000001</v>
      </c>
      <c r="BA487">
        <v>72.006739999999994</v>
      </c>
      <c r="BB487">
        <v>78.453630000000004</v>
      </c>
      <c r="BC487">
        <v>83.074200000000005</v>
      </c>
      <c r="BD487">
        <v>86.44435</v>
      </c>
      <c r="BE487">
        <v>88.93929</v>
      </c>
      <c r="BF487">
        <v>90.784989999999993</v>
      </c>
      <c r="BG487">
        <v>92.182119999999998</v>
      </c>
      <c r="BH487">
        <v>92.236080000000001</v>
      </c>
      <c r="BI487">
        <v>91.565770000000001</v>
      </c>
      <c r="BJ487">
        <v>88.835579999999993</v>
      </c>
      <c r="BK487">
        <v>85.602019999999996</v>
      </c>
      <c r="BL487">
        <v>81.89376</v>
      </c>
      <c r="BM487">
        <v>78.970489999999998</v>
      </c>
      <c r="BN487">
        <v>77.04974</v>
      </c>
      <c r="BO487">
        <v>74.967960000000005</v>
      </c>
      <c r="BP487">
        <v>-1002.426</v>
      </c>
      <c r="BQ487">
        <v>-1008.101</v>
      </c>
      <c r="BR487">
        <v>-681.55219999999997</v>
      </c>
      <c r="BS487">
        <v>-573.77200000000005</v>
      </c>
      <c r="BT487">
        <v>-269.11340000000001</v>
      </c>
      <c r="BU487">
        <v>-278.14179999999999</v>
      </c>
      <c r="BV487">
        <v>-580.05759999999998</v>
      </c>
      <c r="BW487">
        <v>420.93689999999998</v>
      </c>
      <c r="BX487">
        <v>-29.06569</v>
      </c>
      <c r="BY487">
        <v>-125.2075</v>
      </c>
      <c r="BZ487">
        <v>823.73559999999998</v>
      </c>
      <c r="CA487">
        <v>733.77610000000004</v>
      </c>
      <c r="CB487">
        <v>648.33969999999999</v>
      </c>
      <c r="CC487">
        <v>725.15179999999998</v>
      </c>
      <c r="CD487">
        <v>684.36739999999998</v>
      </c>
      <c r="CE487">
        <v>-229.02510000000001</v>
      </c>
      <c r="CF487">
        <v>-826.51120000000003</v>
      </c>
      <c r="CG487">
        <v>271.27530000000002</v>
      </c>
      <c r="CH487">
        <v>14272.61</v>
      </c>
      <c r="CI487">
        <v>1655.568</v>
      </c>
      <c r="CJ487">
        <v>797.26120000000003</v>
      </c>
      <c r="CK487">
        <v>880.96190000000001</v>
      </c>
      <c r="CL487">
        <v>484.98129999999998</v>
      </c>
      <c r="CM487">
        <v>294.67750000000001</v>
      </c>
      <c r="CN487">
        <v>24670.77</v>
      </c>
      <c r="CO487">
        <v>32848.44</v>
      </c>
      <c r="CP487">
        <v>40382.35</v>
      </c>
      <c r="CQ487">
        <v>77132.289999999994</v>
      </c>
      <c r="CR487">
        <v>56522.82</v>
      </c>
      <c r="CS487">
        <v>19030.79</v>
      </c>
      <c r="CT487">
        <v>17215.46</v>
      </c>
      <c r="CU487">
        <v>15684.18</v>
      </c>
      <c r="CV487">
        <v>31478.16</v>
      </c>
      <c r="CW487">
        <v>49664.71</v>
      </c>
      <c r="CX487">
        <v>50965.13</v>
      </c>
      <c r="CY487">
        <v>45497.39</v>
      </c>
      <c r="CZ487">
        <v>46209.75</v>
      </c>
      <c r="DA487">
        <v>49927.86</v>
      </c>
      <c r="DB487">
        <v>59967.68</v>
      </c>
      <c r="DC487">
        <v>67004.5</v>
      </c>
      <c r="DD487">
        <v>109500.7</v>
      </c>
      <c r="DE487">
        <v>130221.5</v>
      </c>
      <c r="DF487">
        <v>155952.29999999999</v>
      </c>
      <c r="DG487">
        <v>108866.8</v>
      </c>
      <c r="DH487">
        <v>101657.4</v>
      </c>
      <c r="DI487">
        <v>64268.06</v>
      </c>
      <c r="DJ487">
        <v>68168.429999999993</v>
      </c>
      <c r="DK487">
        <v>56064.53</v>
      </c>
      <c r="DL487">
        <v>19</v>
      </c>
      <c r="DM487">
        <v>19</v>
      </c>
    </row>
    <row r="488" spans="1:118" hidden="1" x14ac:dyDescent="0.25">
      <c r="A488" t="s">
        <v>62</v>
      </c>
      <c r="B488" t="s">
        <v>35</v>
      </c>
      <c r="C488" t="s">
        <v>61</v>
      </c>
      <c r="D488" t="s">
        <v>61</v>
      </c>
      <c r="E488" t="s">
        <v>35</v>
      </c>
      <c r="F488" t="s">
        <v>61</v>
      </c>
      <c r="G488" t="s">
        <v>61</v>
      </c>
      <c r="H488" t="s">
        <v>61</v>
      </c>
      <c r="I488" t="s">
        <v>183</v>
      </c>
      <c r="J488" s="22">
        <v>43732</v>
      </c>
      <c r="K488" s="28">
        <v>19</v>
      </c>
      <c r="L488">
        <v>19</v>
      </c>
      <c r="M488">
        <v>3</v>
      </c>
      <c r="N488">
        <v>3</v>
      </c>
      <c r="O488">
        <v>0</v>
      </c>
      <c r="P488">
        <v>0</v>
      </c>
      <c r="Q488">
        <v>1</v>
      </c>
      <c r="R488">
        <v>0</v>
      </c>
      <c r="S488" s="28">
        <v>1</v>
      </c>
      <c r="AR488">
        <v>71.5</v>
      </c>
      <c r="AS488">
        <v>67.166659999999993</v>
      </c>
      <c r="AT488">
        <v>65.666659999999993</v>
      </c>
      <c r="AU488">
        <v>64</v>
      </c>
      <c r="AV488">
        <v>63.5</v>
      </c>
      <c r="AW488">
        <v>63</v>
      </c>
      <c r="AX488">
        <v>62.833329999999997</v>
      </c>
      <c r="AY488">
        <v>62.5</v>
      </c>
      <c r="AZ488">
        <v>65.166659999999993</v>
      </c>
      <c r="BA488">
        <v>72.666659999999993</v>
      </c>
      <c r="BB488">
        <v>78.833340000000007</v>
      </c>
      <c r="BC488">
        <v>82.833340000000007</v>
      </c>
      <c r="BD488">
        <v>87</v>
      </c>
      <c r="BE488">
        <v>89.833340000000007</v>
      </c>
      <c r="BF488">
        <v>92.666659999999993</v>
      </c>
      <c r="BG488">
        <v>94.333340000000007</v>
      </c>
      <c r="BH488">
        <v>94</v>
      </c>
      <c r="BI488">
        <v>91.666659999999993</v>
      </c>
      <c r="BJ488">
        <v>87.5</v>
      </c>
      <c r="BK488">
        <v>84.666659999999993</v>
      </c>
      <c r="BL488">
        <v>81.5</v>
      </c>
      <c r="BM488">
        <v>78.333340000000007</v>
      </c>
      <c r="BN488">
        <v>77.5</v>
      </c>
      <c r="BO488">
        <v>76.666659999999993</v>
      </c>
      <c r="DL488">
        <v>19</v>
      </c>
      <c r="DM488">
        <v>19</v>
      </c>
    </row>
    <row r="489" spans="1:118" hidden="1" x14ac:dyDescent="0.25">
      <c r="A489" t="s">
        <v>62</v>
      </c>
      <c r="B489" t="s">
        <v>37</v>
      </c>
      <c r="C489" t="s">
        <v>61</v>
      </c>
      <c r="D489" t="s">
        <v>61</v>
      </c>
      <c r="E489" t="s">
        <v>37</v>
      </c>
      <c r="F489" t="s">
        <v>61</v>
      </c>
      <c r="G489" t="s">
        <v>61</v>
      </c>
      <c r="H489" t="s">
        <v>61</v>
      </c>
      <c r="I489" t="s">
        <v>183</v>
      </c>
      <c r="J489" s="22">
        <v>43732</v>
      </c>
      <c r="K489" s="28">
        <v>19</v>
      </c>
      <c r="L489">
        <v>19</v>
      </c>
      <c r="M489">
        <v>77</v>
      </c>
      <c r="N489">
        <v>77</v>
      </c>
      <c r="O489">
        <v>0</v>
      </c>
      <c r="P489">
        <v>0</v>
      </c>
      <c r="Q489">
        <v>0</v>
      </c>
      <c r="R489">
        <v>0</v>
      </c>
      <c r="S489" s="28">
        <v>0</v>
      </c>
      <c r="T489">
        <v>10161.36</v>
      </c>
      <c r="U489">
        <v>9741.6360000000004</v>
      </c>
      <c r="V489">
        <v>9457.9619999999995</v>
      </c>
      <c r="W489">
        <v>9309.6350000000002</v>
      </c>
      <c r="X489">
        <v>9370.7469999999994</v>
      </c>
      <c r="Y489">
        <v>10936.95</v>
      </c>
      <c r="Z489">
        <v>13690.33</v>
      </c>
      <c r="AA489">
        <v>14594.73</v>
      </c>
      <c r="AB489">
        <v>17864.080000000002</v>
      </c>
      <c r="AC489">
        <v>22905.06</v>
      </c>
      <c r="AD489">
        <v>26196.73</v>
      </c>
      <c r="AE489">
        <v>27749.86</v>
      </c>
      <c r="AF489">
        <v>28680.02</v>
      </c>
      <c r="AG489">
        <v>29206.39</v>
      </c>
      <c r="AH489">
        <v>29827.47</v>
      </c>
      <c r="AI489">
        <v>29942.62</v>
      </c>
      <c r="AJ489">
        <v>29001.68</v>
      </c>
      <c r="AK489">
        <v>27088.27</v>
      </c>
      <c r="AL489">
        <v>21798.52</v>
      </c>
      <c r="AM489">
        <v>19128.47</v>
      </c>
      <c r="AN489">
        <v>16340.52</v>
      </c>
      <c r="AO489">
        <v>14095</v>
      </c>
      <c r="AP489">
        <v>12310.21</v>
      </c>
      <c r="AQ489">
        <v>11492.26</v>
      </c>
      <c r="AR489">
        <v>70.077920000000006</v>
      </c>
      <c r="AS489">
        <v>66.194810000000004</v>
      </c>
      <c r="AT489">
        <v>64.746750000000006</v>
      </c>
      <c r="AU489">
        <v>63.740259999999999</v>
      </c>
      <c r="AV489">
        <v>62.655850000000001</v>
      </c>
      <c r="AW489">
        <v>62.259740000000001</v>
      </c>
      <c r="AX489">
        <v>62.032470000000004</v>
      </c>
      <c r="AY489">
        <v>61.935070000000003</v>
      </c>
      <c r="AZ489">
        <v>64.772729999999996</v>
      </c>
      <c r="BA489">
        <v>71.753249999999994</v>
      </c>
      <c r="BB489">
        <v>78.948049999999995</v>
      </c>
      <c r="BC489">
        <v>83.850650000000002</v>
      </c>
      <c r="BD489">
        <v>87.344149999999999</v>
      </c>
      <c r="BE489">
        <v>89.474029999999999</v>
      </c>
      <c r="BF489">
        <v>91.629869999999997</v>
      </c>
      <c r="BG489">
        <v>93.292209999999997</v>
      </c>
      <c r="BH489">
        <v>93.33766</v>
      </c>
      <c r="BI489">
        <v>91.279219999999995</v>
      </c>
      <c r="BJ489">
        <v>86.83117</v>
      </c>
      <c r="BK489">
        <v>83.740260000000006</v>
      </c>
      <c r="BL489">
        <v>80.207790000000003</v>
      </c>
      <c r="BM489">
        <v>76.876630000000006</v>
      </c>
      <c r="BN489">
        <v>75.805189999999996</v>
      </c>
      <c r="BO489">
        <v>74.402600000000007</v>
      </c>
      <c r="BP489">
        <v>-56.028280000000002</v>
      </c>
      <c r="BQ489">
        <v>-31.026810000000001</v>
      </c>
      <c r="BR489">
        <v>-25.907530000000001</v>
      </c>
      <c r="BS489">
        <v>-12.39964</v>
      </c>
      <c r="BT489">
        <v>2.1684709999999998</v>
      </c>
      <c r="BU489">
        <v>185.1645</v>
      </c>
      <c r="BV489">
        <v>164.2174</v>
      </c>
      <c r="BW489">
        <v>69.739360000000005</v>
      </c>
      <c r="BX489">
        <v>-226.96090000000001</v>
      </c>
      <c r="BY489">
        <v>-171.32220000000001</v>
      </c>
      <c r="BZ489">
        <v>108.3909</v>
      </c>
      <c r="CA489">
        <v>43.657609999999998</v>
      </c>
      <c r="CB489">
        <v>93.800700000000006</v>
      </c>
      <c r="CC489">
        <v>68.674120000000002</v>
      </c>
      <c r="CD489">
        <v>-31.585239999999999</v>
      </c>
      <c r="CE489">
        <v>-349.73200000000003</v>
      </c>
      <c r="CF489">
        <v>-310.81659999999999</v>
      </c>
      <c r="CG489">
        <v>-169.3897</v>
      </c>
      <c r="CH489">
        <v>2341.5819999999999</v>
      </c>
      <c r="CI489">
        <v>934.18409999999994</v>
      </c>
      <c r="CJ489">
        <v>679.524</v>
      </c>
      <c r="CK489">
        <v>396.61439999999999</v>
      </c>
      <c r="CL489">
        <v>14.13691</v>
      </c>
      <c r="CM489">
        <v>-95.517830000000004</v>
      </c>
      <c r="CN489">
        <v>3663.0450000000001</v>
      </c>
      <c r="CO489">
        <v>2770.5990000000002</v>
      </c>
      <c r="CP489">
        <v>2858.663</v>
      </c>
      <c r="CQ489">
        <v>2418.5729999999999</v>
      </c>
      <c r="CR489">
        <v>2646.5070000000001</v>
      </c>
      <c r="CS489">
        <v>3717.3110000000001</v>
      </c>
      <c r="CT489">
        <v>4063.9389999999999</v>
      </c>
      <c r="CU489">
        <v>2675.0520000000001</v>
      </c>
      <c r="CV489">
        <v>5130.1450000000004</v>
      </c>
      <c r="CW489">
        <v>7369.0519999999997</v>
      </c>
      <c r="CX489">
        <v>12853.63</v>
      </c>
      <c r="CY489">
        <v>5545.86</v>
      </c>
      <c r="CZ489">
        <v>4083.4540000000002</v>
      </c>
      <c r="DA489">
        <v>6397.1750000000002</v>
      </c>
      <c r="DB489">
        <v>11439.83</v>
      </c>
      <c r="DC489">
        <v>15289.28</v>
      </c>
      <c r="DD489">
        <v>18263.75</v>
      </c>
      <c r="DE489">
        <v>18078.900000000001</v>
      </c>
      <c r="DF489">
        <v>20350.73</v>
      </c>
      <c r="DG489">
        <v>17374.57</v>
      </c>
      <c r="DH489">
        <v>8900.4429999999993</v>
      </c>
      <c r="DI489">
        <v>6642.9470000000001</v>
      </c>
      <c r="DJ489">
        <v>5215.8959999999997</v>
      </c>
      <c r="DK489">
        <v>6063.4669999999996</v>
      </c>
      <c r="DL489">
        <v>19</v>
      </c>
      <c r="DM489">
        <v>19</v>
      </c>
    </row>
    <row r="490" spans="1:118" hidden="1" x14ac:dyDescent="0.25">
      <c r="A490" t="s">
        <v>62</v>
      </c>
      <c r="B490" t="s">
        <v>171</v>
      </c>
      <c r="C490" t="s">
        <v>61</v>
      </c>
      <c r="D490" t="s">
        <v>171</v>
      </c>
      <c r="E490" t="s">
        <v>61</v>
      </c>
      <c r="F490" t="s">
        <v>61</v>
      </c>
      <c r="G490" t="s">
        <v>61</v>
      </c>
      <c r="H490" t="s">
        <v>61</v>
      </c>
      <c r="I490" t="s">
        <v>183</v>
      </c>
      <c r="J490" s="22">
        <v>43732</v>
      </c>
      <c r="K490" s="28">
        <v>19</v>
      </c>
      <c r="L490">
        <v>19</v>
      </c>
      <c r="M490">
        <v>13</v>
      </c>
      <c r="N490">
        <v>12</v>
      </c>
      <c r="O490">
        <v>0</v>
      </c>
      <c r="P490">
        <v>0</v>
      </c>
      <c r="Q490">
        <v>1</v>
      </c>
      <c r="R490">
        <v>1</v>
      </c>
      <c r="S490" s="28">
        <v>1</v>
      </c>
      <c r="AR490">
        <v>75.333340000000007</v>
      </c>
      <c r="AS490">
        <v>73.083340000000007</v>
      </c>
      <c r="AT490">
        <v>71.041659999999993</v>
      </c>
      <c r="AU490">
        <v>69.208340000000007</v>
      </c>
      <c r="AV490">
        <v>68.125</v>
      </c>
      <c r="AW490">
        <v>67.125</v>
      </c>
      <c r="AX490">
        <v>66.208340000000007</v>
      </c>
      <c r="AY490">
        <v>65.708340000000007</v>
      </c>
      <c r="AZ490">
        <v>67.583340000000007</v>
      </c>
      <c r="BA490">
        <v>71.25</v>
      </c>
      <c r="BB490">
        <v>75.875</v>
      </c>
      <c r="BC490">
        <v>80.041659999999993</v>
      </c>
      <c r="BD490">
        <v>83.125</v>
      </c>
      <c r="BE490">
        <v>86.666659999999993</v>
      </c>
      <c r="BF490">
        <v>89.125</v>
      </c>
      <c r="BG490">
        <v>91.291659999999993</v>
      </c>
      <c r="BH490">
        <v>92.458340000000007</v>
      </c>
      <c r="BI490">
        <v>93.416659999999993</v>
      </c>
      <c r="BJ490">
        <v>92.583340000000007</v>
      </c>
      <c r="BK490">
        <v>90.166659999999993</v>
      </c>
      <c r="BL490">
        <v>86.041659999999993</v>
      </c>
      <c r="BM490">
        <v>83.583340000000007</v>
      </c>
      <c r="BN490">
        <v>81.291659999999993</v>
      </c>
      <c r="BO490">
        <v>78.25</v>
      </c>
      <c r="DL490">
        <v>19</v>
      </c>
      <c r="DM490">
        <v>19</v>
      </c>
    </row>
    <row r="491" spans="1:118" hidden="1" x14ac:dyDescent="0.25">
      <c r="A491" t="s">
        <v>62</v>
      </c>
      <c r="B491" t="s">
        <v>189</v>
      </c>
      <c r="C491" t="s">
        <v>189</v>
      </c>
      <c r="D491" t="s">
        <v>61</v>
      </c>
      <c r="E491" t="s">
        <v>61</v>
      </c>
      <c r="F491" t="s">
        <v>61</v>
      </c>
      <c r="G491" t="s">
        <v>61</v>
      </c>
      <c r="H491" t="s">
        <v>61</v>
      </c>
      <c r="I491" t="s">
        <v>183</v>
      </c>
      <c r="J491" s="22">
        <v>43732</v>
      </c>
      <c r="K491" s="28">
        <v>19</v>
      </c>
      <c r="L491">
        <v>19</v>
      </c>
      <c r="M491">
        <v>175</v>
      </c>
      <c r="N491">
        <v>174</v>
      </c>
      <c r="O491">
        <v>0</v>
      </c>
      <c r="P491">
        <v>0</v>
      </c>
      <c r="Q491">
        <v>0</v>
      </c>
      <c r="R491">
        <v>0</v>
      </c>
      <c r="S491" s="28">
        <v>0</v>
      </c>
      <c r="T491">
        <v>11864.5</v>
      </c>
      <c r="U491">
        <v>11537.45</v>
      </c>
      <c r="V491">
        <v>11065.77</v>
      </c>
      <c r="W491">
        <v>10944.49</v>
      </c>
      <c r="X491">
        <v>11217.81</v>
      </c>
      <c r="Y491">
        <v>12479.94</v>
      </c>
      <c r="Z491">
        <v>14456.71</v>
      </c>
      <c r="AA491">
        <v>14803.24</v>
      </c>
      <c r="AB491">
        <v>17306.189999999999</v>
      </c>
      <c r="AC491">
        <v>19896.689999999999</v>
      </c>
      <c r="AD491">
        <v>21545.91</v>
      </c>
      <c r="AE491">
        <v>23071.52</v>
      </c>
      <c r="AF491">
        <v>24070.07</v>
      </c>
      <c r="AG491">
        <v>24514.09</v>
      </c>
      <c r="AH491">
        <v>25065.27</v>
      </c>
      <c r="AI491">
        <v>25427.48</v>
      </c>
      <c r="AJ491">
        <v>25763.79</v>
      </c>
      <c r="AK491">
        <v>24839.99</v>
      </c>
      <c r="AL491">
        <v>19952.75</v>
      </c>
      <c r="AM491">
        <v>20992.400000000001</v>
      </c>
      <c r="AN491">
        <v>18971.38</v>
      </c>
      <c r="AO491">
        <v>16401.349999999999</v>
      </c>
      <c r="AP491">
        <v>13362.41</v>
      </c>
      <c r="AQ491">
        <v>11874.5</v>
      </c>
      <c r="AR491">
        <v>73.789019999999994</v>
      </c>
      <c r="AS491">
        <v>71.236990000000006</v>
      </c>
      <c r="AT491">
        <v>70.014449999999997</v>
      </c>
      <c r="AU491">
        <v>68.026009999999999</v>
      </c>
      <c r="AV491">
        <v>66.907520000000005</v>
      </c>
      <c r="AW491">
        <v>65.736990000000006</v>
      </c>
      <c r="AX491">
        <v>65.242769999999993</v>
      </c>
      <c r="AY491">
        <v>64.306359999999998</v>
      </c>
      <c r="AZ491">
        <v>66.358379999999997</v>
      </c>
      <c r="BA491">
        <v>71.257230000000007</v>
      </c>
      <c r="BB491">
        <v>77.453760000000003</v>
      </c>
      <c r="BC491">
        <v>81.589590000000001</v>
      </c>
      <c r="BD491">
        <v>84.312139999999999</v>
      </c>
      <c r="BE491">
        <v>87.225430000000003</v>
      </c>
      <c r="BF491">
        <v>89.653180000000006</v>
      </c>
      <c r="BG491">
        <v>91.618499999999997</v>
      </c>
      <c r="BH491">
        <v>92.523120000000006</v>
      </c>
      <c r="BI491">
        <v>92.716769999999997</v>
      </c>
      <c r="BJ491">
        <v>90.497110000000006</v>
      </c>
      <c r="BK491">
        <v>88.014449999999997</v>
      </c>
      <c r="BL491">
        <v>83.973990000000001</v>
      </c>
      <c r="BM491">
        <v>81.540459999999996</v>
      </c>
      <c r="BN491">
        <v>79.921970000000002</v>
      </c>
      <c r="BO491">
        <v>76.887280000000004</v>
      </c>
      <c r="BP491">
        <v>-652.89670000000001</v>
      </c>
      <c r="BQ491">
        <v>-640.46770000000004</v>
      </c>
      <c r="BR491">
        <v>-368.88139999999999</v>
      </c>
      <c r="BS491">
        <v>-459.74779999999998</v>
      </c>
      <c r="BT491">
        <v>-371.28840000000002</v>
      </c>
      <c r="BU491">
        <v>-289.4024</v>
      </c>
      <c r="BV491">
        <v>-123.17789999999999</v>
      </c>
      <c r="BW491">
        <v>290.65440000000001</v>
      </c>
      <c r="BX491">
        <v>-15.205819999999999</v>
      </c>
      <c r="BY491">
        <v>-5.1368109999999998</v>
      </c>
      <c r="BZ491">
        <v>475.58100000000002</v>
      </c>
      <c r="CA491">
        <v>365.94029999999998</v>
      </c>
      <c r="CB491">
        <v>240.51089999999999</v>
      </c>
      <c r="CC491">
        <v>104.14060000000001</v>
      </c>
      <c r="CD491">
        <v>244.78970000000001</v>
      </c>
      <c r="CE491">
        <v>-75.646240000000006</v>
      </c>
      <c r="CF491">
        <v>-316.08569999999997</v>
      </c>
      <c r="CG491">
        <v>619.86990000000003</v>
      </c>
      <c r="CH491">
        <v>4575.0360000000001</v>
      </c>
      <c r="CI491">
        <v>1333.3789999999999</v>
      </c>
      <c r="CJ491">
        <v>489.40730000000002</v>
      </c>
      <c r="CK491">
        <v>573.279</v>
      </c>
      <c r="CL491">
        <v>381.5675</v>
      </c>
      <c r="CM491">
        <v>305.69330000000002</v>
      </c>
      <c r="CN491">
        <v>10260.08</v>
      </c>
      <c r="CO491">
        <v>18221.919999999998</v>
      </c>
      <c r="CP491">
        <v>25820.29</v>
      </c>
      <c r="CQ491">
        <v>66206.289999999994</v>
      </c>
      <c r="CR491">
        <v>44728.46</v>
      </c>
      <c r="CS491">
        <v>10677.15</v>
      </c>
      <c r="CT491">
        <v>8346.2549999999992</v>
      </c>
      <c r="CU491">
        <v>6146.27</v>
      </c>
      <c r="CV491">
        <v>18523.86</v>
      </c>
      <c r="CW491">
        <v>32527.11</v>
      </c>
      <c r="CX491">
        <v>20551.02</v>
      </c>
      <c r="CY491">
        <v>22588.959999999999</v>
      </c>
      <c r="CZ491">
        <v>21529.15</v>
      </c>
      <c r="DA491">
        <v>24100.46</v>
      </c>
      <c r="DB491">
        <v>28674.880000000001</v>
      </c>
      <c r="DC491">
        <v>34039.14</v>
      </c>
      <c r="DD491">
        <v>69610.960000000006</v>
      </c>
      <c r="DE491">
        <v>86315.99</v>
      </c>
      <c r="DF491">
        <v>98434.6</v>
      </c>
      <c r="DG491">
        <v>69210.2</v>
      </c>
      <c r="DH491">
        <v>65082.59</v>
      </c>
      <c r="DI491">
        <v>32406.29</v>
      </c>
      <c r="DJ491">
        <v>36578.5</v>
      </c>
      <c r="DK491">
        <v>27005.11</v>
      </c>
      <c r="DL491">
        <v>19</v>
      </c>
      <c r="DM491">
        <v>19</v>
      </c>
    </row>
    <row r="492" spans="1:118" hidden="1" x14ac:dyDescent="0.25">
      <c r="A492" t="s">
        <v>62</v>
      </c>
      <c r="B492" t="s">
        <v>29</v>
      </c>
      <c r="C492" t="s">
        <v>29</v>
      </c>
      <c r="D492" t="s">
        <v>61</v>
      </c>
      <c r="E492" t="s">
        <v>61</v>
      </c>
      <c r="F492" t="s">
        <v>61</v>
      </c>
      <c r="G492" t="s">
        <v>61</v>
      </c>
      <c r="H492" t="s">
        <v>61</v>
      </c>
      <c r="I492" t="s">
        <v>183</v>
      </c>
      <c r="J492" s="22">
        <v>43732</v>
      </c>
      <c r="K492" s="28">
        <v>19</v>
      </c>
      <c r="L492">
        <v>19</v>
      </c>
      <c r="M492">
        <v>34</v>
      </c>
      <c r="N492">
        <v>34</v>
      </c>
      <c r="O492">
        <v>0</v>
      </c>
      <c r="P492">
        <v>1</v>
      </c>
      <c r="Q492">
        <v>0</v>
      </c>
      <c r="R492">
        <v>0</v>
      </c>
      <c r="S492" s="28">
        <v>1</v>
      </c>
      <c r="AR492">
        <v>71.352940000000004</v>
      </c>
      <c r="AS492">
        <v>68.411770000000004</v>
      </c>
      <c r="AT492">
        <v>67.235290000000006</v>
      </c>
      <c r="AU492">
        <v>65.323530000000005</v>
      </c>
      <c r="AV492">
        <v>63.588230000000003</v>
      </c>
      <c r="AW492">
        <v>63</v>
      </c>
      <c r="AX492">
        <v>62.411769999999997</v>
      </c>
      <c r="AY492">
        <v>63</v>
      </c>
      <c r="AZ492">
        <v>67.205879999999993</v>
      </c>
      <c r="BA492">
        <v>72.470590000000001</v>
      </c>
      <c r="BB492">
        <v>77.852940000000004</v>
      </c>
      <c r="BC492">
        <v>82.235290000000006</v>
      </c>
      <c r="BD492">
        <v>84.852940000000004</v>
      </c>
      <c r="BE492">
        <v>87.470590000000001</v>
      </c>
      <c r="BF492">
        <v>89.382350000000002</v>
      </c>
      <c r="BG492">
        <v>90.882350000000002</v>
      </c>
      <c r="BH492">
        <v>91.470590000000001</v>
      </c>
      <c r="BI492">
        <v>91.882350000000002</v>
      </c>
      <c r="BJ492">
        <v>90.441180000000003</v>
      </c>
      <c r="BK492">
        <v>88</v>
      </c>
      <c r="BL492">
        <v>84.647059999999996</v>
      </c>
      <c r="BM492">
        <v>81.441180000000003</v>
      </c>
      <c r="BN492">
        <v>77.323530000000005</v>
      </c>
      <c r="BO492">
        <v>74.470590000000001</v>
      </c>
      <c r="DL492">
        <v>19</v>
      </c>
      <c r="DM492">
        <v>19</v>
      </c>
    </row>
    <row r="493" spans="1:118" hidden="1" x14ac:dyDescent="0.25">
      <c r="A493" t="s">
        <v>62</v>
      </c>
      <c r="B493" t="s">
        <v>104</v>
      </c>
      <c r="C493" t="s">
        <v>104</v>
      </c>
      <c r="D493" t="s">
        <v>61</v>
      </c>
      <c r="E493" t="s">
        <v>61</v>
      </c>
      <c r="F493" t="s">
        <v>61</v>
      </c>
      <c r="G493" t="s">
        <v>61</v>
      </c>
      <c r="H493" t="s">
        <v>61</v>
      </c>
      <c r="I493" t="s">
        <v>183</v>
      </c>
      <c r="J493" s="22">
        <v>43732</v>
      </c>
      <c r="K493" s="28">
        <v>19</v>
      </c>
      <c r="L493">
        <v>19</v>
      </c>
      <c r="M493">
        <v>16</v>
      </c>
      <c r="N493">
        <v>16</v>
      </c>
      <c r="O493">
        <v>0</v>
      </c>
      <c r="P493">
        <v>1</v>
      </c>
      <c r="Q493">
        <v>0</v>
      </c>
      <c r="R493">
        <v>1</v>
      </c>
      <c r="S493" s="28">
        <v>1</v>
      </c>
      <c r="AR493">
        <v>66.875</v>
      </c>
      <c r="AS493">
        <v>64.5</v>
      </c>
      <c r="AT493">
        <v>62.875</v>
      </c>
      <c r="AU493">
        <v>61.5</v>
      </c>
      <c r="AV493">
        <v>60.75</v>
      </c>
      <c r="AW493">
        <v>60.375</v>
      </c>
      <c r="AX493">
        <v>58.75</v>
      </c>
      <c r="AY493">
        <v>58.25</v>
      </c>
      <c r="AZ493">
        <v>62.875</v>
      </c>
      <c r="BA493">
        <v>70.875</v>
      </c>
      <c r="BB493">
        <v>79.25</v>
      </c>
      <c r="BC493">
        <v>87.75</v>
      </c>
      <c r="BD493">
        <v>91.75</v>
      </c>
      <c r="BE493">
        <v>95.125</v>
      </c>
      <c r="BF493">
        <v>98</v>
      </c>
      <c r="BG493">
        <v>100.375</v>
      </c>
      <c r="BH493">
        <v>97.125</v>
      </c>
      <c r="BI493">
        <v>96</v>
      </c>
      <c r="BJ493">
        <v>93.875</v>
      </c>
      <c r="BK493">
        <v>86.5</v>
      </c>
      <c r="BL493">
        <v>80.5</v>
      </c>
      <c r="BM493">
        <v>77.375</v>
      </c>
      <c r="BN493">
        <v>73.375</v>
      </c>
      <c r="BO493">
        <v>71.125</v>
      </c>
      <c r="DL493">
        <v>19</v>
      </c>
      <c r="DM493">
        <v>19</v>
      </c>
    </row>
    <row r="494" spans="1:118" hidden="1" x14ac:dyDescent="0.25">
      <c r="A494" t="s">
        <v>62</v>
      </c>
      <c r="B494" t="s">
        <v>30</v>
      </c>
      <c r="C494" t="s">
        <v>61</v>
      </c>
      <c r="D494" t="s">
        <v>61</v>
      </c>
      <c r="E494" t="s">
        <v>30</v>
      </c>
      <c r="F494" t="s">
        <v>61</v>
      </c>
      <c r="G494" t="s">
        <v>61</v>
      </c>
      <c r="H494" t="s">
        <v>61</v>
      </c>
      <c r="I494" t="s">
        <v>183</v>
      </c>
      <c r="J494" s="22">
        <v>43732</v>
      </c>
      <c r="K494" s="28">
        <v>19</v>
      </c>
      <c r="L494">
        <v>19</v>
      </c>
      <c r="M494">
        <v>21</v>
      </c>
      <c r="N494">
        <v>20</v>
      </c>
      <c r="O494">
        <v>0</v>
      </c>
      <c r="P494">
        <v>1</v>
      </c>
      <c r="Q494">
        <v>0</v>
      </c>
      <c r="R494">
        <v>0</v>
      </c>
      <c r="S494" s="28">
        <v>1</v>
      </c>
      <c r="AR494">
        <v>74.789469999999994</v>
      </c>
      <c r="AS494">
        <v>72.63158</v>
      </c>
      <c r="AT494">
        <v>71.605260000000001</v>
      </c>
      <c r="AU494">
        <v>69.157899999999998</v>
      </c>
      <c r="AV494">
        <v>68.157899999999998</v>
      </c>
      <c r="AW494">
        <v>66.763159999999999</v>
      </c>
      <c r="AX494">
        <v>66.289469999999994</v>
      </c>
      <c r="AY494">
        <v>64.947360000000003</v>
      </c>
      <c r="AZ494">
        <v>66.605260000000001</v>
      </c>
      <c r="BA494">
        <v>70.842100000000002</v>
      </c>
      <c r="BB494">
        <v>76.710530000000006</v>
      </c>
      <c r="BC494">
        <v>80.657899999999998</v>
      </c>
      <c r="BD494">
        <v>83.263159999999999</v>
      </c>
      <c r="BE494">
        <v>86.210530000000006</v>
      </c>
      <c r="BF494">
        <v>88.710530000000006</v>
      </c>
      <c r="BG494">
        <v>90.657899999999998</v>
      </c>
      <c r="BH494">
        <v>91.526309999999995</v>
      </c>
      <c r="BI494">
        <v>92.315790000000007</v>
      </c>
      <c r="BJ494">
        <v>90.736840000000001</v>
      </c>
      <c r="BK494">
        <v>88.710530000000006</v>
      </c>
      <c r="BL494">
        <v>84.815790000000007</v>
      </c>
      <c r="BM494">
        <v>82.736840000000001</v>
      </c>
      <c r="BN494">
        <v>81.184209999999993</v>
      </c>
      <c r="BO494">
        <v>77.447360000000003</v>
      </c>
      <c r="DL494">
        <v>19</v>
      </c>
      <c r="DM494">
        <v>19</v>
      </c>
    </row>
    <row r="495" spans="1:118" hidden="1" x14ac:dyDescent="0.25">
      <c r="A495" t="s">
        <v>62</v>
      </c>
      <c r="B495" t="s">
        <v>38</v>
      </c>
      <c r="C495" t="s">
        <v>61</v>
      </c>
      <c r="D495" t="s">
        <v>61</v>
      </c>
      <c r="E495" t="s">
        <v>38</v>
      </c>
      <c r="F495" t="s">
        <v>61</v>
      </c>
      <c r="G495" t="s">
        <v>61</v>
      </c>
      <c r="H495" t="s">
        <v>61</v>
      </c>
      <c r="I495" t="s">
        <v>183</v>
      </c>
      <c r="J495" s="22">
        <v>43732</v>
      </c>
      <c r="K495" s="28">
        <v>19</v>
      </c>
      <c r="L495">
        <v>19</v>
      </c>
      <c r="M495">
        <v>2</v>
      </c>
      <c r="N495">
        <v>2</v>
      </c>
      <c r="O495">
        <v>0</v>
      </c>
      <c r="P495">
        <v>0</v>
      </c>
      <c r="Q495">
        <v>1</v>
      </c>
      <c r="R495">
        <v>1</v>
      </c>
      <c r="S495" s="28">
        <v>1</v>
      </c>
      <c r="AR495">
        <v>70.5</v>
      </c>
      <c r="AS495">
        <v>66.5</v>
      </c>
      <c r="AT495">
        <v>65</v>
      </c>
      <c r="AU495">
        <v>64</v>
      </c>
      <c r="AV495">
        <v>62.5</v>
      </c>
      <c r="AW495">
        <v>62</v>
      </c>
      <c r="AX495">
        <v>61.5</v>
      </c>
      <c r="AY495">
        <v>61.5</v>
      </c>
      <c r="AZ495">
        <v>64.5</v>
      </c>
      <c r="BA495">
        <v>72</v>
      </c>
      <c r="BB495">
        <v>80.5</v>
      </c>
      <c r="BC495">
        <v>85.5</v>
      </c>
      <c r="BD495">
        <v>88</v>
      </c>
      <c r="BE495">
        <v>90.5</v>
      </c>
      <c r="BF495">
        <v>93</v>
      </c>
      <c r="BG495">
        <v>95</v>
      </c>
      <c r="BH495">
        <v>96</v>
      </c>
      <c r="BI495">
        <v>94</v>
      </c>
      <c r="BJ495">
        <v>88.5</v>
      </c>
      <c r="BK495">
        <v>85</v>
      </c>
      <c r="BL495">
        <v>81.5</v>
      </c>
      <c r="BM495">
        <v>78</v>
      </c>
      <c r="BN495">
        <v>76.5</v>
      </c>
      <c r="BO495">
        <v>75</v>
      </c>
      <c r="DL495">
        <v>19</v>
      </c>
      <c r="DM495">
        <v>19</v>
      </c>
    </row>
    <row r="496" spans="1:118" hidden="1" x14ac:dyDescent="0.25">
      <c r="A496" t="s">
        <v>62</v>
      </c>
      <c r="B496" t="s">
        <v>31</v>
      </c>
      <c r="C496" t="s">
        <v>61</v>
      </c>
      <c r="D496" t="s">
        <v>61</v>
      </c>
      <c r="E496" t="s">
        <v>31</v>
      </c>
      <c r="F496" t="s">
        <v>61</v>
      </c>
      <c r="G496" t="s">
        <v>61</v>
      </c>
      <c r="H496" t="s">
        <v>61</v>
      </c>
      <c r="I496" t="s">
        <v>183</v>
      </c>
      <c r="J496" s="22">
        <v>43732</v>
      </c>
      <c r="K496" s="28">
        <v>19</v>
      </c>
      <c r="L496">
        <v>19</v>
      </c>
      <c r="M496">
        <v>8</v>
      </c>
      <c r="N496">
        <v>8</v>
      </c>
      <c r="O496">
        <v>0</v>
      </c>
      <c r="P496">
        <v>0</v>
      </c>
      <c r="Q496">
        <v>1</v>
      </c>
      <c r="R496">
        <v>0</v>
      </c>
      <c r="S496" s="28">
        <v>1</v>
      </c>
      <c r="AR496">
        <v>74.3125</v>
      </c>
      <c r="AS496">
        <v>71</v>
      </c>
      <c r="AT496">
        <v>68.25</v>
      </c>
      <c r="AU496">
        <v>67.1875</v>
      </c>
      <c r="AV496">
        <v>66.0625</v>
      </c>
      <c r="AW496">
        <v>65.5625</v>
      </c>
      <c r="AX496">
        <v>64.5</v>
      </c>
      <c r="AY496">
        <v>64.6875</v>
      </c>
      <c r="AZ496">
        <v>67.125</v>
      </c>
      <c r="BA496">
        <v>71.875</v>
      </c>
      <c r="BB496">
        <v>77.0625</v>
      </c>
      <c r="BC496">
        <v>81.75</v>
      </c>
      <c r="BD496">
        <v>85.25</v>
      </c>
      <c r="BE496">
        <v>89.125</v>
      </c>
      <c r="BF496">
        <v>91.5625</v>
      </c>
      <c r="BG496">
        <v>93.6875</v>
      </c>
      <c r="BH496">
        <v>95</v>
      </c>
      <c r="BI496">
        <v>95.375</v>
      </c>
      <c r="BJ496">
        <v>93.6875</v>
      </c>
      <c r="BK496">
        <v>90.25</v>
      </c>
      <c r="BL496">
        <v>85.9375</v>
      </c>
      <c r="BM496">
        <v>82.75</v>
      </c>
      <c r="BN496">
        <v>80.0625</v>
      </c>
      <c r="BO496">
        <v>78.3125</v>
      </c>
      <c r="DL496">
        <v>19</v>
      </c>
      <c r="DM496">
        <v>19</v>
      </c>
    </row>
    <row r="497" spans="1:118" hidden="1" x14ac:dyDescent="0.25">
      <c r="A497" t="s">
        <v>62</v>
      </c>
      <c r="B497" t="s">
        <v>42</v>
      </c>
      <c r="C497" t="s">
        <v>61</v>
      </c>
      <c r="D497" t="s">
        <v>42</v>
      </c>
      <c r="E497" t="s">
        <v>61</v>
      </c>
      <c r="F497" t="s">
        <v>61</v>
      </c>
      <c r="G497" t="s">
        <v>61</v>
      </c>
      <c r="H497" t="s">
        <v>61</v>
      </c>
      <c r="I497" t="s">
        <v>183</v>
      </c>
      <c r="J497" s="22">
        <v>43732</v>
      </c>
      <c r="K497" s="28">
        <v>19</v>
      </c>
      <c r="L497">
        <v>19</v>
      </c>
      <c r="M497">
        <v>510</v>
      </c>
      <c r="N497">
        <v>508</v>
      </c>
      <c r="O497">
        <v>0</v>
      </c>
      <c r="P497">
        <v>0</v>
      </c>
      <c r="Q497">
        <v>0</v>
      </c>
      <c r="R497">
        <v>1</v>
      </c>
      <c r="S497" s="28">
        <v>1</v>
      </c>
      <c r="AR497">
        <v>71.201189999999997</v>
      </c>
      <c r="AS497">
        <v>67.933920000000001</v>
      </c>
      <c r="AT497">
        <v>66.588759999999994</v>
      </c>
      <c r="AU497">
        <v>65.154830000000004</v>
      </c>
      <c r="AV497">
        <v>64.419129999999996</v>
      </c>
      <c r="AW497">
        <v>63.696249999999999</v>
      </c>
      <c r="AX497">
        <v>63.326430000000002</v>
      </c>
      <c r="AY497">
        <v>62.939839999999997</v>
      </c>
      <c r="AZ497">
        <v>65.860950000000003</v>
      </c>
      <c r="BA497">
        <v>72.031559999999999</v>
      </c>
      <c r="BB497">
        <v>78.267259999999993</v>
      </c>
      <c r="BC497">
        <v>82.850099999999998</v>
      </c>
      <c r="BD497">
        <v>86.328400000000002</v>
      </c>
      <c r="BE497">
        <v>88.784030000000001</v>
      </c>
      <c r="BF497">
        <v>90.523669999999996</v>
      </c>
      <c r="BG497">
        <v>91.829390000000004</v>
      </c>
      <c r="BH497">
        <v>91.738659999999996</v>
      </c>
      <c r="BI497">
        <v>91.182450000000003</v>
      </c>
      <c r="BJ497">
        <v>88.744579999999999</v>
      </c>
      <c r="BK497">
        <v>85.522679999999994</v>
      </c>
      <c r="BL497">
        <v>81.798810000000003</v>
      </c>
      <c r="BM497">
        <v>78.942800000000005</v>
      </c>
      <c r="BN497">
        <v>76.994079999999997</v>
      </c>
      <c r="BO497">
        <v>74.865880000000004</v>
      </c>
      <c r="DL497">
        <v>19</v>
      </c>
      <c r="DM497">
        <v>19</v>
      </c>
      <c r="DN497">
        <v>1</v>
      </c>
    </row>
    <row r="498" spans="1:118" hidden="1" x14ac:dyDescent="0.25">
      <c r="A498" t="s">
        <v>62</v>
      </c>
      <c r="B498" t="s">
        <v>102</v>
      </c>
      <c r="C498" t="s">
        <v>61</v>
      </c>
      <c r="D498" t="s">
        <v>61</v>
      </c>
      <c r="E498" t="s">
        <v>61</v>
      </c>
      <c r="F498" t="s">
        <v>61</v>
      </c>
      <c r="G498" t="s">
        <v>61</v>
      </c>
      <c r="H498" t="s">
        <v>102</v>
      </c>
      <c r="I498" t="s">
        <v>183</v>
      </c>
      <c r="J498" s="22">
        <v>43732</v>
      </c>
      <c r="K498" s="28">
        <v>19</v>
      </c>
      <c r="L498">
        <v>19</v>
      </c>
      <c r="M498">
        <v>216</v>
      </c>
      <c r="N498">
        <v>215</v>
      </c>
      <c r="O498">
        <v>0</v>
      </c>
      <c r="P498">
        <v>0</v>
      </c>
      <c r="Q498">
        <v>0</v>
      </c>
      <c r="R498">
        <v>0</v>
      </c>
      <c r="S498" s="28">
        <v>0</v>
      </c>
      <c r="T498">
        <v>36722.639999999999</v>
      </c>
      <c r="U498">
        <v>35499.279999999999</v>
      </c>
      <c r="V498">
        <v>34619.1</v>
      </c>
      <c r="W498">
        <v>34384.53</v>
      </c>
      <c r="X498">
        <v>35296.21</v>
      </c>
      <c r="Y498">
        <v>38532.36</v>
      </c>
      <c r="Z498">
        <v>46147.58</v>
      </c>
      <c r="AA498">
        <v>45558.61</v>
      </c>
      <c r="AB498">
        <v>51117.81</v>
      </c>
      <c r="AC498">
        <v>56851.99</v>
      </c>
      <c r="AD498">
        <v>62369.21</v>
      </c>
      <c r="AE498">
        <v>65978.52</v>
      </c>
      <c r="AF498">
        <v>68503.710000000006</v>
      </c>
      <c r="AG498">
        <v>70252.09</v>
      </c>
      <c r="AH498">
        <v>71965.47</v>
      </c>
      <c r="AI498">
        <v>73779.33</v>
      </c>
      <c r="AJ498">
        <v>75388.240000000005</v>
      </c>
      <c r="AK498">
        <v>74402.44</v>
      </c>
      <c r="AL498">
        <v>63524.72</v>
      </c>
      <c r="AM498">
        <v>68165.429999999993</v>
      </c>
      <c r="AN498">
        <v>61255.18</v>
      </c>
      <c r="AO498">
        <v>54271.79</v>
      </c>
      <c r="AP498">
        <v>46867.74</v>
      </c>
      <c r="AQ498">
        <v>41203.79</v>
      </c>
      <c r="AR498">
        <v>70.995329999999996</v>
      </c>
      <c r="AS498">
        <v>67.537379999999999</v>
      </c>
      <c r="AT498">
        <v>66.142520000000005</v>
      </c>
      <c r="AU498">
        <v>64.836449999999999</v>
      </c>
      <c r="AV498">
        <v>64.023359999999997</v>
      </c>
      <c r="AW498">
        <v>63.422899999999998</v>
      </c>
      <c r="AX498">
        <v>63.042059999999999</v>
      </c>
      <c r="AY498">
        <v>62.740650000000002</v>
      </c>
      <c r="AZ498">
        <v>65.635509999999996</v>
      </c>
      <c r="BA498">
        <v>72.070089999999993</v>
      </c>
      <c r="BB498">
        <v>78.609809999999996</v>
      </c>
      <c r="BC498">
        <v>83.275700000000001</v>
      </c>
      <c r="BD498">
        <v>86.647189999999995</v>
      </c>
      <c r="BE498">
        <v>89.200940000000003</v>
      </c>
      <c r="BF498">
        <v>91.226640000000003</v>
      </c>
      <c r="BG498">
        <v>92.710279999999997</v>
      </c>
      <c r="BH498">
        <v>92.780370000000005</v>
      </c>
      <c r="BI498">
        <v>91.964950000000002</v>
      </c>
      <c r="BJ498">
        <v>88.761679999999998</v>
      </c>
      <c r="BK498">
        <v>85.310749999999999</v>
      </c>
      <c r="BL498">
        <v>81.626170000000002</v>
      </c>
      <c r="BM498">
        <v>78.574770000000001</v>
      </c>
      <c r="BN498">
        <v>76.780370000000005</v>
      </c>
      <c r="BO498">
        <v>74.918220000000005</v>
      </c>
      <c r="BP498">
        <v>-810.29190000000006</v>
      </c>
      <c r="BQ498">
        <v>-750.40610000000004</v>
      </c>
      <c r="BR498">
        <v>-419.95310000000001</v>
      </c>
      <c r="BS498">
        <v>-307.91340000000002</v>
      </c>
      <c r="BT498">
        <v>-39.193959999999997</v>
      </c>
      <c r="BU498">
        <v>-61.943980000000003</v>
      </c>
      <c r="BV498">
        <v>-92.841449999999995</v>
      </c>
      <c r="BW498">
        <v>332.25060000000002</v>
      </c>
      <c r="BX498">
        <v>-108.68689999999999</v>
      </c>
      <c r="BY498">
        <v>-187.65379999999999</v>
      </c>
      <c r="BZ498">
        <v>491.76150000000001</v>
      </c>
      <c r="CA498">
        <v>474.21030000000002</v>
      </c>
      <c r="CB498">
        <v>419.61880000000002</v>
      </c>
      <c r="CC498">
        <v>516.78859999999997</v>
      </c>
      <c r="CD498">
        <v>445.43860000000001</v>
      </c>
      <c r="CE498">
        <v>-382.67070000000001</v>
      </c>
      <c r="CF498">
        <v>-854.96280000000002</v>
      </c>
      <c r="CG498">
        <v>193.7544</v>
      </c>
      <c r="CH498">
        <v>9952.6869999999999</v>
      </c>
      <c r="CI498">
        <v>1438.6389999999999</v>
      </c>
      <c r="CJ498">
        <v>701.55849999999998</v>
      </c>
      <c r="CK498">
        <v>597.77340000000004</v>
      </c>
      <c r="CL498">
        <v>125.4115</v>
      </c>
      <c r="CM498">
        <v>-37.908439999999999</v>
      </c>
      <c r="CN498">
        <v>22286.01</v>
      </c>
      <c r="CO498">
        <v>31171.43</v>
      </c>
      <c r="CP498">
        <v>38328.199999999997</v>
      </c>
      <c r="CQ498">
        <v>75018.92</v>
      </c>
      <c r="CR498">
        <v>54400.54</v>
      </c>
      <c r="CS498">
        <v>16872.810000000001</v>
      </c>
      <c r="CT498">
        <v>15245.01</v>
      </c>
      <c r="CU498">
        <v>14054.98</v>
      </c>
      <c r="CV498">
        <v>29231.72</v>
      </c>
      <c r="CW498">
        <v>46684.639999999999</v>
      </c>
      <c r="CX498">
        <v>45595.53</v>
      </c>
      <c r="CY498">
        <v>40612.43</v>
      </c>
      <c r="CZ498">
        <v>41634.86</v>
      </c>
      <c r="DA498">
        <v>45284.4</v>
      </c>
      <c r="DB498">
        <v>55237.55</v>
      </c>
      <c r="DC498">
        <v>61478.29</v>
      </c>
      <c r="DD498">
        <v>101219.4</v>
      </c>
      <c r="DE498">
        <v>123045.7</v>
      </c>
      <c r="DF498">
        <v>140573.20000000001</v>
      </c>
      <c r="DG498">
        <v>101308.7</v>
      </c>
      <c r="DH498">
        <v>94417.16</v>
      </c>
      <c r="DI498">
        <v>58983.02</v>
      </c>
      <c r="DJ498">
        <v>63756.13</v>
      </c>
      <c r="DK498">
        <v>52114.91</v>
      </c>
      <c r="DL498">
        <v>19</v>
      </c>
      <c r="DM498">
        <v>19</v>
      </c>
    </row>
    <row r="499" spans="1:118" hidden="1" x14ac:dyDescent="0.25">
      <c r="A499" t="s">
        <v>62</v>
      </c>
      <c r="B499" t="s">
        <v>36</v>
      </c>
      <c r="C499" t="s">
        <v>36</v>
      </c>
      <c r="D499" t="s">
        <v>61</v>
      </c>
      <c r="E499" t="s">
        <v>61</v>
      </c>
      <c r="F499" t="s">
        <v>61</v>
      </c>
      <c r="G499" t="s">
        <v>61</v>
      </c>
      <c r="H499" t="s">
        <v>61</v>
      </c>
      <c r="I499" t="s">
        <v>183</v>
      </c>
      <c r="J499" s="22">
        <v>43732</v>
      </c>
      <c r="K499" s="28">
        <v>19</v>
      </c>
      <c r="L499">
        <v>19</v>
      </c>
      <c r="M499">
        <v>313</v>
      </c>
      <c r="N499">
        <v>311</v>
      </c>
      <c r="O499">
        <v>0</v>
      </c>
      <c r="P499">
        <v>0</v>
      </c>
      <c r="Q499">
        <v>0</v>
      </c>
      <c r="R499">
        <v>0</v>
      </c>
      <c r="S499" s="28">
        <v>0</v>
      </c>
      <c r="T499">
        <v>23934.25</v>
      </c>
      <c r="U499">
        <v>23198.98</v>
      </c>
      <c r="V499">
        <v>22914.99</v>
      </c>
      <c r="W499">
        <v>23031.24</v>
      </c>
      <c r="X499">
        <v>23682.43</v>
      </c>
      <c r="Y499">
        <v>25316.39</v>
      </c>
      <c r="Z499">
        <v>30600.560000000001</v>
      </c>
      <c r="AA499">
        <v>31164.46</v>
      </c>
      <c r="AB499">
        <v>35453.49</v>
      </c>
      <c r="AC499">
        <v>40635.480000000003</v>
      </c>
      <c r="AD499">
        <v>45638.87</v>
      </c>
      <c r="AE499">
        <v>48322.78</v>
      </c>
      <c r="AF499">
        <v>50685.7</v>
      </c>
      <c r="AG499">
        <v>52338.19</v>
      </c>
      <c r="AH499">
        <v>53567.59</v>
      </c>
      <c r="AI499">
        <v>55031.5</v>
      </c>
      <c r="AJ499">
        <v>55698.2</v>
      </c>
      <c r="AK499">
        <v>55280.62</v>
      </c>
      <c r="AL499">
        <v>47190.71</v>
      </c>
      <c r="AM499">
        <v>50824.33</v>
      </c>
      <c r="AN499">
        <v>45279.34</v>
      </c>
      <c r="AO499">
        <v>38557.339999999997</v>
      </c>
      <c r="AP499">
        <v>31995.75</v>
      </c>
      <c r="AQ499">
        <v>28142.59</v>
      </c>
      <c r="AR499">
        <v>69.847269999999995</v>
      </c>
      <c r="AS499">
        <v>65.855310000000003</v>
      </c>
      <c r="AT499">
        <v>64.471059999999994</v>
      </c>
      <c r="AU499">
        <v>63.475879999999997</v>
      </c>
      <c r="AV499">
        <v>62.953380000000003</v>
      </c>
      <c r="AW499">
        <v>62.485529999999997</v>
      </c>
      <c r="AX499">
        <v>62.302250000000001</v>
      </c>
      <c r="AY499">
        <v>62.128619999999998</v>
      </c>
      <c r="AZ499">
        <v>65.212220000000002</v>
      </c>
      <c r="BA499">
        <v>72.331190000000007</v>
      </c>
      <c r="BB499">
        <v>79.045010000000005</v>
      </c>
      <c r="BC499">
        <v>83.782960000000003</v>
      </c>
      <c r="BD499">
        <v>87.565920000000006</v>
      </c>
      <c r="BE499">
        <v>89.686490000000006</v>
      </c>
      <c r="BF499">
        <v>91.236339999999998</v>
      </c>
      <c r="BG499">
        <v>92.327969999999993</v>
      </c>
      <c r="BH499">
        <v>92.019289999999998</v>
      </c>
      <c r="BI499">
        <v>90.604500000000002</v>
      </c>
      <c r="BJ499">
        <v>87.130229999999997</v>
      </c>
      <c r="BK499">
        <v>83.559489999999997</v>
      </c>
      <c r="BL499">
        <v>80.15916</v>
      </c>
      <c r="BM499">
        <v>76.988749999999996</v>
      </c>
      <c r="BN499">
        <v>75.458200000000005</v>
      </c>
      <c r="BO499">
        <v>74.093249999999998</v>
      </c>
      <c r="BP499">
        <v>-159.309</v>
      </c>
      <c r="BQ499">
        <v>-180.42670000000001</v>
      </c>
      <c r="BR499">
        <v>-152.08260000000001</v>
      </c>
      <c r="BS499">
        <v>-105.682</v>
      </c>
      <c r="BT499">
        <v>-41.767789999999998</v>
      </c>
      <c r="BU499">
        <v>57.826880000000003</v>
      </c>
      <c r="BV499">
        <v>-43.143050000000002</v>
      </c>
      <c r="BW499">
        <v>246.72489999999999</v>
      </c>
      <c r="BX499">
        <v>38.191279999999999</v>
      </c>
      <c r="BY499">
        <v>-161.1095</v>
      </c>
      <c r="BZ499">
        <v>117.3403</v>
      </c>
      <c r="CA499">
        <v>223.39580000000001</v>
      </c>
      <c r="CB499">
        <v>206.17760000000001</v>
      </c>
      <c r="CC499">
        <v>357.99509999999998</v>
      </c>
      <c r="CD499">
        <v>322.94479999999999</v>
      </c>
      <c r="CE499">
        <v>-239.72659999999999</v>
      </c>
      <c r="CF499">
        <v>-608.17049999999995</v>
      </c>
      <c r="CG499">
        <v>-441.13139999999999</v>
      </c>
      <c r="CH499">
        <v>6712.6</v>
      </c>
      <c r="CI499">
        <v>249.60400000000001</v>
      </c>
      <c r="CJ499">
        <v>462.51530000000002</v>
      </c>
      <c r="CK499">
        <v>344.19889999999998</v>
      </c>
      <c r="CL499">
        <v>-85.378439999999998</v>
      </c>
      <c r="CM499">
        <v>-161.70400000000001</v>
      </c>
      <c r="CN499">
        <v>7915.0370000000003</v>
      </c>
      <c r="CO499">
        <v>6742.2280000000001</v>
      </c>
      <c r="CP499">
        <v>6410.2749999999996</v>
      </c>
      <c r="CQ499">
        <v>6162.1459999999997</v>
      </c>
      <c r="CR499">
        <v>7576.4740000000002</v>
      </c>
      <c r="CS499">
        <v>4884.22</v>
      </c>
      <c r="CT499">
        <v>6351.4750000000004</v>
      </c>
      <c r="CU499">
        <v>7393.7240000000002</v>
      </c>
      <c r="CV499">
        <v>9956.5529999999999</v>
      </c>
      <c r="CW499">
        <v>12874.66</v>
      </c>
      <c r="CX499">
        <v>24335.21</v>
      </c>
      <c r="CY499">
        <v>16912.61</v>
      </c>
      <c r="CZ499">
        <v>17891.82</v>
      </c>
      <c r="DA499">
        <v>17345.439999999999</v>
      </c>
      <c r="DB499">
        <v>22771.33</v>
      </c>
      <c r="DC499">
        <v>23427.51</v>
      </c>
      <c r="DD499">
        <v>28992.7</v>
      </c>
      <c r="DE499">
        <v>28428.23</v>
      </c>
      <c r="DF499">
        <v>32089.38</v>
      </c>
      <c r="DG499">
        <v>25293.25</v>
      </c>
      <c r="DH499">
        <v>17884.43</v>
      </c>
      <c r="DI499">
        <v>18873.740000000002</v>
      </c>
      <c r="DJ499">
        <v>17807.830000000002</v>
      </c>
      <c r="DK499">
        <v>15067.82</v>
      </c>
      <c r="DL499">
        <v>19</v>
      </c>
      <c r="DM499">
        <v>19</v>
      </c>
    </row>
    <row r="500" spans="1:118" hidden="1" x14ac:dyDescent="0.25">
      <c r="A500" t="s">
        <v>62</v>
      </c>
      <c r="B500" t="s">
        <v>39</v>
      </c>
      <c r="C500" t="s">
        <v>39</v>
      </c>
      <c r="D500" t="s">
        <v>61</v>
      </c>
      <c r="E500" t="s">
        <v>61</v>
      </c>
      <c r="F500" t="s">
        <v>61</v>
      </c>
      <c r="G500" t="s">
        <v>61</v>
      </c>
      <c r="H500" t="s">
        <v>61</v>
      </c>
      <c r="I500" t="s">
        <v>185</v>
      </c>
      <c r="J500" s="22">
        <v>43732</v>
      </c>
      <c r="K500" s="28">
        <v>19</v>
      </c>
      <c r="L500">
        <v>20</v>
      </c>
      <c r="M500">
        <v>1</v>
      </c>
      <c r="N500">
        <v>1</v>
      </c>
      <c r="O500">
        <v>0</v>
      </c>
      <c r="P500">
        <v>1</v>
      </c>
      <c r="Q500">
        <v>1</v>
      </c>
      <c r="R500">
        <v>1</v>
      </c>
      <c r="S500" s="28">
        <v>1</v>
      </c>
      <c r="AR500">
        <v>76</v>
      </c>
      <c r="AS500">
        <v>73.5</v>
      </c>
      <c r="AT500">
        <v>70</v>
      </c>
      <c r="AU500">
        <v>69</v>
      </c>
      <c r="AV500">
        <v>68</v>
      </c>
      <c r="AW500">
        <v>67.5</v>
      </c>
      <c r="AX500">
        <v>66</v>
      </c>
      <c r="AY500">
        <v>66.5</v>
      </c>
      <c r="AZ500">
        <v>68.5</v>
      </c>
      <c r="BA500">
        <v>71.5</v>
      </c>
      <c r="BB500">
        <v>74.5</v>
      </c>
      <c r="BC500">
        <v>79</v>
      </c>
      <c r="BD500">
        <v>83</v>
      </c>
      <c r="BE500">
        <v>87.5</v>
      </c>
      <c r="BF500">
        <v>90</v>
      </c>
      <c r="BG500">
        <v>92.5</v>
      </c>
      <c r="BH500">
        <v>94</v>
      </c>
      <c r="BI500">
        <v>95</v>
      </c>
      <c r="BJ500">
        <v>95</v>
      </c>
      <c r="BK500">
        <v>92</v>
      </c>
      <c r="BL500">
        <v>87.5</v>
      </c>
      <c r="BM500">
        <v>84.5</v>
      </c>
      <c r="BN500">
        <v>81.5</v>
      </c>
      <c r="BO500">
        <v>79.5</v>
      </c>
      <c r="DL500">
        <v>19</v>
      </c>
      <c r="DM500">
        <v>20</v>
      </c>
    </row>
    <row r="501" spans="1:118" hidden="1" x14ac:dyDescent="0.25">
      <c r="A501" t="s">
        <v>62</v>
      </c>
      <c r="B501" t="s">
        <v>202</v>
      </c>
      <c r="C501" t="s">
        <v>61</v>
      </c>
      <c r="D501" t="s">
        <v>61</v>
      </c>
      <c r="E501" t="s">
        <v>61</v>
      </c>
      <c r="F501" t="s">
        <v>97</v>
      </c>
      <c r="G501" t="s">
        <v>61</v>
      </c>
      <c r="H501" t="s">
        <v>61</v>
      </c>
      <c r="I501" t="s">
        <v>185</v>
      </c>
      <c r="J501" s="22">
        <v>43732</v>
      </c>
      <c r="K501" s="28">
        <v>19</v>
      </c>
      <c r="L501">
        <v>20</v>
      </c>
      <c r="M501">
        <v>22</v>
      </c>
      <c r="N501">
        <v>22</v>
      </c>
      <c r="O501">
        <v>0</v>
      </c>
      <c r="P501">
        <v>0</v>
      </c>
      <c r="Q501">
        <v>0</v>
      </c>
      <c r="R501">
        <v>1</v>
      </c>
      <c r="S501" s="28">
        <v>1</v>
      </c>
      <c r="AR501">
        <v>69.681820000000002</v>
      </c>
      <c r="AS501">
        <v>65.909090000000006</v>
      </c>
      <c r="AT501">
        <v>64.454539999999994</v>
      </c>
      <c r="AU501">
        <v>63.113639999999997</v>
      </c>
      <c r="AV501">
        <v>62.5</v>
      </c>
      <c r="AW501">
        <v>61.818179999999998</v>
      </c>
      <c r="AX501">
        <v>61.545459999999999</v>
      </c>
      <c r="AY501">
        <v>61.522730000000003</v>
      </c>
      <c r="AZ501">
        <v>65.045460000000006</v>
      </c>
      <c r="BA501">
        <v>72.181820000000002</v>
      </c>
      <c r="BB501">
        <v>78.590909999999994</v>
      </c>
      <c r="BC501">
        <v>83.522729999999996</v>
      </c>
      <c r="BD501">
        <v>87.659090000000006</v>
      </c>
      <c r="BE501">
        <v>89.863640000000004</v>
      </c>
      <c r="BF501">
        <v>90.977270000000004</v>
      </c>
      <c r="BG501">
        <v>91.431820000000002</v>
      </c>
      <c r="BH501">
        <v>90.727270000000004</v>
      </c>
      <c r="BI501">
        <v>89.5</v>
      </c>
      <c r="BJ501">
        <v>87.409090000000006</v>
      </c>
      <c r="BK501">
        <v>84.204539999999994</v>
      </c>
      <c r="BL501">
        <v>80.727270000000004</v>
      </c>
      <c r="BM501">
        <v>77.795460000000006</v>
      </c>
      <c r="BN501">
        <v>75.454539999999994</v>
      </c>
      <c r="BO501">
        <v>73.636359999999996</v>
      </c>
      <c r="DL501">
        <v>19</v>
      </c>
      <c r="DM501">
        <v>20</v>
      </c>
    </row>
    <row r="502" spans="1:118" hidden="1" x14ac:dyDescent="0.25">
      <c r="A502" t="s">
        <v>62</v>
      </c>
      <c r="B502" t="s">
        <v>101</v>
      </c>
      <c r="C502" t="s">
        <v>61</v>
      </c>
      <c r="D502" t="s">
        <v>61</v>
      </c>
      <c r="E502" t="s">
        <v>61</v>
      </c>
      <c r="F502" t="s">
        <v>61</v>
      </c>
      <c r="G502" t="s">
        <v>61</v>
      </c>
      <c r="H502" t="s">
        <v>101</v>
      </c>
      <c r="I502" t="s">
        <v>185</v>
      </c>
      <c r="J502" s="22">
        <v>43732</v>
      </c>
      <c r="K502" s="28">
        <v>19</v>
      </c>
      <c r="L502">
        <v>20</v>
      </c>
      <c r="M502">
        <v>21</v>
      </c>
      <c r="N502">
        <v>21</v>
      </c>
      <c r="O502">
        <v>0</v>
      </c>
      <c r="P502">
        <v>0</v>
      </c>
      <c r="Q502">
        <v>0</v>
      </c>
      <c r="R502">
        <v>1</v>
      </c>
      <c r="S502" s="28">
        <v>1</v>
      </c>
      <c r="AR502">
        <v>69.5</v>
      </c>
      <c r="AS502">
        <v>65.833340000000007</v>
      </c>
      <c r="AT502">
        <v>64.380949999999999</v>
      </c>
      <c r="AU502">
        <v>63.047620000000002</v>
      </c>
      <c r="AV502">
        <v>62.452379999999998</v>
      </c>
      <c r="AW502">
        <v>61.76191</v>
      </c>
      <c r="AX502">
        <v>61.476190000000003</v>
      </c>
      <c r="AY502">
        <v>61.5</v>
      </c>
      <c r="AZ502">
        <v>65.023809999999997</v>
      </c>
      <c r="BA502">
        <v>72.119050000000001</v>
      </c>
      <c r="BB502">
        <v>78.380949999999999</v>
      </c>
      <c r="BC502">
        <v>83.309520000000006</v>
      </c>
      <c r="BD502">
        <v>87.5</v>
      </c>
      <c r="BE502">
        <v>89.642859999999999</v>
      </c>
      <c r="BF502">
        <v>90.714290000000005</v>
      </c>
      <c r="BG502">
        <v>91.166659999999993</v>
      </c>
      <c r="BH502">
        <v>90.380949999999999</v>
      </c>
      <c r="BI502">
        <v>89</v>
      </c>
      <c r="BJ502">
        <v>86.928569999999993</v>
      </c>
      <c r="BK502">
        <v>83.833340000000007</v>
      </c>
      <c r="BL502">
        <v>80.428569999999993</v>
      </c>
      <c r="BM502">
        <v>77.523809999999997</v>
      </c>
      <c r="BN502">
        <v>75.238100000000003</v>
      </c>
      <c r="BO502">
        <v>73.380949999999999</v>
      </c>
      <c r="DL502">
        <v>19</v>
      </c>
      <c r="DM502">
        <v>20</v>
      </c>
    </row>
    <row r="503" spans="1:118" hidden="1" x14ac:dyDescent="0.25">
      <c r="A503" t="s">
        <v>62</v>
      </c>
      <c r="B503" t="s">
        <v>186</v>
      </c>
      <c r="C503" t="s">
        <v>61</v>
      </c>
      <c r="D503" t="s">
        <v>61</v>
      </c>
      <c r="E503" t="s">
        <v>186</v>
      </c>
      <c r="F503" t="s">
        <v>61</v>
      </c>
      <c r="G503" t="s">
        <v>61</v>
      </c>
      <c r="H503" t="s">
        <v>61</v>
      </c>
      <c r="I503" t="s">
        <v>185</v>
      </c>
      <c r="J503" s="22">
        <v>43732</v>
      </c>
      <c r="K503" s="28">
        <v>19</v>
      </c>
      <c r="L503">
        <v>20</v>
      </c>
      <c r="M503">
        <v>6</v>
      </c>
      <c r="N503">
        <v>6</v>
      </c>
      <c r="O503">
        <v>0</v>
      </c>
      <c r="P503">
        <v>0</v>
      </c>
      <c r="Q503">
        <v>1</v>
      </c>
      <c r="R503">
        <v>1</v>
      </c>
      <c r="S503" s="28">
        <v>1</v>
      </c>
      <c r="AR503">
        <v>71.583340000000007</v>
      </c>
      <c r="AS503">
        <v>67.583340000000007</v>
      </c>
      <c r="AT503">
        <v>66.416659999999993</v>
      </c>
      <c r="AU503">
        <v>64.666659999999993</v>
      </c>
      <c r="AV503">
        <v>64</v>
      </c>
      <c r="AW503">
        <v>63.083329999999997</v>
      </c>
      <c r="AX503">
        <v>63</v>
      </c>
      <c r="AY503">
        <v>62.416670000000003</v>
      </c>
      <c r="AZ503">
        <v>65.75</v>
      </c>
      <c r="BA503">
        <v>73.416659999999993</v>
      </c>
      <c r="BB503">
        <v>80.666659999999993</v>
      </c>
      <c r="BC503">
        <v>85</v>
      </c>
      <c r="BD503">
        <v>88.333340000000007</v>
      </c>
      <c r="BE503">
        <v>90.833340000000007</v>
      </c>
      <c r="BF503">
        <v>92.083340000000007</v>
      </c>
      <c r="BG503">
        <v>92.416659999999993</v>
      </c>
      <c r="BH503">
        <v>92.083340000000007</v>
      </c>
      <c r="BI503">
        <v>92.083340000000007</v>
      </c>
      <c r="BJ503">
        <v>90</v>
      </c>
      <c r="BK503">
        <v>86.583340000000007</v>
      </c>
      <c r="BL503">
        <v>82.75</v>
      </c>
      <c r="BM503">
        <v>80.083340000000007</v>
      </c>
      <c r="BN503">
        <v>77.75</v>
      </c>
      <c r="BO503">
        <v>75.833340000000007</v>
      </c>
      <c r="DL503">
        <v>19</v>
      </c>
      <c r="DM503">
        <v>20</v>
      </c>
    </row>
    <row r="504" spans="1:118" hidden="1" x14ac:dyDescent="0.25">
      <c r="A504" t="s">
        <v>62</v>
      </c>
      <c r="B504" t="s">
        <v>209</v>
      </c>
      <c r="C504" t="s">
        <v>61</v>
      </c>
      <c r="D504" t="s">
        <v>61</v>
      </c>
      <c r="E504" t="s">
        <v>61</v>
      </c>
      <c r="F504" t="s">
        <v>61</v>
      </c>
      <c r="G504" t="s">
        <v>61</v>
      </c>
      <c r="H504" t="s">
        <v>209</v>
      </c>
      <c r="I504" t="s">
        <v>185</v>
      </c>
      <c r="J504" s="22">
        <v>43732</v>
      </c>
      <c r="K504" s="28">
        <v>19</v>
      </c>
      <c r="L504">
        <v>20</v>
      </c>
      <c r="M504">
        <v>1</v>
      </c>
      <c r="N504">
        <v>1</v>
      </c>
      <c r="O504">
        <v>0</v>
      </c>
      <c r="P504">
        <v>1</v>
      </c>
      <c r="Q504">
        <v>1</v>
      </c>
      <c r="R504">
        <v>1</v>
      </c>
      <c r="S504" s="28">
        <v>1</v>
      </c>
      <c r="AR504">
        <v>73.5</v>
      </c>
      <c r="AS504">
        <v>67.5</v>
      </c>
      <c r="AT504">
        <v>66</v>
      </c>
      <c r="AU504">
        <v>64.5</v>
      </c>
      <c r="AV504">
        <v>63.5</v>
      </c>
      <c r="AW504">
        <v>63</v>
      </c>
      <c r="AX504">
        <v>63</v>
      </c>
      <c r="AY504">
        <v>62</v>
      </c>
      <c r="AZ504">
        <v>65.5</v>
      </c>
      <c r="BA504">
        <v>73.5</v>
      </c>
      <c r="BB504">
        <v>83</v>
      </c>
      <c r="BC504">
        <v>88</v>
      </c>
      <c r="BD504">
        <v>91</v>
      </c>
      <c r="BE504">
        <v>94.5</v>
      </c>
      <c r="BF504">
        <v>96.5</v>
      </c>
      <c r="BG504">
        <v>97</v>
      </c>
      <c r="BH504">
        <v>98</v>
      </c>
      <c r="BI504">
        <v>100</v>
      </c>
      <c r="BJ504">
        <v>97.5</v>
      </c>
      <c r="BK504">
        <v>92</v>
      </c>
      <c r="BL504">
        <v>87</v>
      </c>
      <c r="BM504">
        <v>83.5</v>
      </c>
      <c r="BN504">
        <v>80</v>
      </c>
      <c r="BO504">
        <v>79</v>
      </c>
      <c r="DL504">
        <v>19</v>
      </c>
      <c r="DM504">
        <v>20</v>
      </c>
    </row>
    <row r="505" spans="1:118" hidden="1" x14ac:dyDescent="0.25">
      <c r="A505" t="s">
        <v>62</v>
      </c>
      <c r="B505" t="s">
        <v>61</v>
      </c>
      <c r="C505" t="s">
        <v>61</v>
      </c>
      <c r="D505" t="s">
        <v>61</v>
      </c>
      <c r="E505" t="s">
        <v>61</v>
      </c>
      <c r="F505" t="s">
        <v>61</v>
      </c>
      <c r="G505" t="s">
        <v>61</v>
      </c>
      <c r="H505" t="s">
        <v>61</v>
      </c>
      <c r="I505" t="s">
        <v>185</v>
      </c>
      <c r="J505" s="22">
        <v>43732</v>
      </c>
      <c r="K505" s="28">
        <v>19</v>
      </c>
      <c r="L505">
        <v>20</v>
      </c>
      <c r="M505">
        <v>22</v>
      </c>
      <c r="N505">
        <v>22</v>
      </c>
      <c r="O505">
        <v>0</v>
      </c>
      <c r="P505">
        <v>0</v>
      </c>
      <c r="Q505">
        <v>0</v>
      </c>
      <c r="R505">
        <v>1</v>
      </c>
      <c r="S505" s="28">
        <v>1</v>
      </c>
      <c r="AR505">
        <v>69.681820000000002</v>
      </c>
      <c r="AS505">
        <v>65.909090000000006</v>
      </c>
      <c r="AT505">
        <v>64.454539999999994</v>
      </c>
      <c r="AU505">
        <v>63.113639999999997</v>
      </c>
      <c r="AV505">
        <v>62.5</v>
      </c>
      <c r="AW505">
        <v>61.818179999999998</v>
      </c>
      <c r="AX505">
        <v>61.545459999999999</v>
      </c>
      <c r="AY505">
        <v>61.522730000000003</v>
      </c>
      <c r="AZ505">
        <v>65.045460000000006</v>
      </c>
      <c r="BA505">
        <v>72.181820000000002</v>
      </c>
      <c r="BB505">
        <v>78.590909999999994</v>
      </c>
      <c r="BC505">
        <v>83.522729999999996</v>
      </c>
      <c r="BD505">
        <v>87.659090000000006</v>
      </c>
      <c r="BE505">
        <v>89.863640000000004</v>
      </c>
      <c r="BF505">
        <v>90.977270000000004</v>
      </c>
      <c r="BG505">
        <v>91.431820000000002</v>
      </c>
      <c r="BH505">
        <v>90.727270000000004</v>
      </c>
      <c r="BI505">
        <v>89.5</v>
      </c>
      <c r="BJ505">
        <v>87.409090000000006</v>
      </c>
      <c r="BK505">
        <v>84.204539999999994</v>
      </c>
      <c r="BL505">
        <v>80.727270000000004</v>
      </c>
      <c r="BM505">
        <v>77.795460000000006</v>
      </c>
      <c r="BN505">
        <v>75.454539999999994</v>
      </c>
      <c r="BO505">
        <v>73.636359999999996</v>
      </c>
      <c r="DL505">
        <v>19</v>
      </c>
      <c r="DM505">
        <v>20</v>
      </c>
    </row>
    <row r="506" spans="1:118" hidden="1" x14ac:dyDescent="0.25">
      <c r="A506" t="s">
        <v>62</v>
      </c>
      <c r="B506" t="s">
        <v>35</v>
      </c>
      <c r="C506" t="s">
        <v>61</v>
      </c>
      <c r="D506" t="s">
        <v>61</v>
      </c>
      <c r="E506" t="s">
        <v>35</v>
      </c>
      <c r="F506" t="s">
        <v>61</v>
      </c>
      <c r="G506" t="s">
        <v>61</v>
      </c>
      <c r="H506" t="s">
        <v>61</v>
      </c>
      <c r="I506" t="s">
        <v>185</v>
      </c>
      <c r="J506" s="22">
        <v>43732</v>
      </c>
      <c r="K506" s="28">
        <v>19</v>
      </c>
      <c r="L506">
        <v>20</v>
      </c>
      <c r="M506">
        <v>12</v>
      </c>
      <c r="N506">
        <v>12</v>
      </c>
      <c r="O506">
        <v>0</v>
      </c>
      <c r="P506">
        <v>0</v>
      </c>
      <c r="Q506">
        <v>1</v>
      </c>
      <c r="R506">
        <v>1</v>
      </c>
      <c r="S506" s="28">
        <v>1</v>
      </c>
      <c r="AR506">
        <v>69.125</v>
      </c>
      <c r="AS506">
        <v>65.25</v>
      </c>
      <c r="AT506">
        <v>63.5</v>
      </c>
      <c r="AU506">
        <v>62.291670000000003</v>
      </c>
      <c r="AV506">
        <v>61.75</v>
      </c>
      <c r="AW506">
        <v>61.166670000000003</v>
      </c>
      <c r="AX506">
        <v>60.75</v>
      </c>
      <c r="AY506">
        <v>60.875</v>
      </c>
      <c r="AZ506">
        <v>64.375</v>
      </c>
      <c r="BA506">
        <v>71.291659999999993</v>
      </c>
      <c r="BB506">
        <v>77.333340000000007</v>
      </c>
      <c r="BC506">
        <v>82.5</v>
      </c>
      <c r="BD506">
        <v>86.958340000000007</v>
      </c>
      <c r="BE506">
        <v>89.666659999999993</v>
      </c>
      <c r="BF506">
        <v>91.166659999999993</v>
      </c>
      <c r="BG506">
        <v>91.875</v>
      </c>
      <c r="BH506">
        <v>91.625</v>
      </c>
      <c r="BI506">
        <v>90.041659999999993</v>
      </c>
      <c r="BJ506">
        <v>87.541659999999993</v>
      </c>
      <c r="BK506">
        <v>84</v>
      </c>
      <c r="BL506">
        <v>80.583340000000007</v>
      </c>
      <c r="BM506">
        <v>77.375</v>
      </c>
      <c r="BN506">
        <v>74.958340000000007</v>
      </c>
      <c r="BO506">
        <v>73.333340000000007</v>
      </c>
      <c r="DL506">
        <v>19</v>
      </c>
      <c r="DM506">
        <v>20</v>
      </c>
      <c r="DN506">
        <v>1</v>
      </c>
    </row>
    <row r="507" spans="1:118" hidden="1" x14ac:dyDescent="0.25">
      <c r="A507" t="s">
        <v>62</v>
      </c>
      <c r="B507" t="s">
        <v>29</v>
      </c>
      <c r="C507" t="s">
        <v>29</v>
      </c>
      <c r="D507" t="s">
        <v>61</v>
      </c>
      <c r="E507" t="s">
        <v>61</v>
      </c>
      <c r="F507" t="s">
        <v>61</v>
      </c>
      <c r="G507" t="s">
        <v>61</v>
      </c>
      <c r="H507" t="s">
        <v>61</v>
      </c>
      <c r="I507" t="s">
        <v>185</v>
      </c>
      <c r="J507" s="22">
        <v>43732</v>
      </c>
      <c r="K507" s="28">
        <v>19</v>
      </c>
      <c r="L507">
        <v>20</v>
      </c>
      <c r="M507">
        <v>1</v>
      </c>
      <c r="N507">
        <v>1</v>
      </c>
      <c r="O507">
        <v>0</v>
      </c>
      <c r="P507">
        <v>1</v>
      </c>
      <c r="Q507">
        <v>1</v>
      </c>
      <c r="R507">
        <v>1</v>
      </c>
      <c r="S507" s="28">
        <v>1</v>
      </c>
      <c r="AR507">
        <v>59</v>
      </c>
      <c r="AS507">
        <v>54</v>
      </c>
      <c r="AT507">
        <v>52</v>
      </c>
      <c r="AU507">
        <v>50.5</v>
      </c>
      <c r="AV507">
        <v>50</v>
      </c>
      <c r="AW507">
        <v>49</v>
      </c>
      <c r="AX507">
        <v>48</v>
      </c>
      <c r="AY507">
        <v>49</v>
      </c>
      <c r="AZ507">
        <v>56.5</v>
      </c>
      <c r="BA507">
        <v>63</v>
      </c>
      <c r="BB507">
        <v>72.5</v>
      </c>
      <c r="BC507">
        <v>81</v>
      </c>
      <c r="BD507">
        <v>86.5</v>
      </c>
      <c r="BE507">
        <v>92</v>
      </c>
      <c r="BF507">
        <v>93.5</v>
      </c>
      <c r="BG507">
        <v>95</v>
      </c>
      <c r="BH507">
        <v>96</v>
      </c>
      <c r="BI507">
        <v>96</v>
      </c>
      <c r="BJ507">
        <v>92.5</v>
      </c>
      <c r="BK507">
        <v>88</v>
      </c>
      <c r="BL507">
        <v>83</v>
      </c>
      <c r="BM507">
        <v>76.5</v>
      </c>
      <c r="BN507">
        <v>69.5</v>
      </c>
      <c r="BO507">
        <v>65</v>
      </c>
      <c r="DL507">
        <v>19</v>
      </c>
      <c r="DM507">
        <v>20</v>
      </c>
    </row>
    <row r="508" spans="1:118" hidden="1" x14ac:dyDescent="0.25">
      <c r="A508" t="s">
        <v>62</v>
      </c>
      <c r="B508" t="s">
        <v>33</v>
      </c>
      <c r="C508" t="s">
        <v>61</v>
      </c>
      <c r="D508" t="s">
        <v>61</v>
      </c>
      <c r="E508" t="s">
        <v>33</v>
      </c>
      <c r="F508" t="s">
        <v>61</v>
      </c>
      <c r="G508" t="s">
        <v>61</v>
      </c>
      <c r="H508" t="s">
        <v>61</v>
      </c>
      <c r="I508" t="s">
        <v>185</v>
      </c>
      <c r="J508" s="22">
        <v>43732</v>
      </c>
      <c r="K508" s="28">
        <v>19</v>
      </c>
      <c r="L508">
        <v>20</v>
      </c>
      <c r="M508">
        <v>4</v>
      </c>
      <c r="N508">
        <v>4</v>
      </c>
      <c r="O508">
        <v>0</v>
      </c>
      <c r="P508">
        <v>0</v>
      </c>
      <c r="Q508">
        <v>1</v>
      </c>
      <c r="R508">
        <v>1</v>
      </c>
      <c r="S508" s="28">
        <v>1</v>
      </c>
      <c r="AR508">
        <v>68.5</v>
      </c>
      <c r="AS508">
        <v>65.375</v>
      </c>
      <c r="AT508">
        <v>64.375</v>
      </c>
      <c r="AU508">
        <v>63.25</v>
      </c>
      <c r="AV508">
        <v>62.5</v>
      </c>
      <c r="AW508">
        <v>61.875</v>
      </c>
      <c r="AX508">
        <v>61.75</v>
      </c>
      <c r="AY508">
        <v>62.125</v>
      </c>
      <c r="AZ508">
        <v>66</v>
      </c>
      <c r="BA508">
        <v>73</v>
      </c>
      <c r="BB508">
        <v>79.25</v>
      </c>
      <c r="BC508">
        <v>84.375</v>
      </c>
      <c r="BD508">
        <v>88.75</v>
      </c>
      <c r="BE508">
        <v>89</v>
      </c>
      <c r="BF508">
        <v>88.75</v>
      </c>
      <c r="BG508">
        <v>88.625</v>
      </c>
      <c r="BH508">
        <v>86</v>
      </c>
      <c r="BI508">
        <v>84</v>
      </c>
      <c r="BJ508">
        <v>83.125</v>
      </c>
      <c r="BK508">
        <v>81.25</v>
      </c>
      <c r="BL508">
        <v>78.125</v>
      </c>
      <c r="BM508">
        <v>75.625</v>
      </c>
      <c r="BN508">
        <v>73.5</v>
      </c>
      <c r="BO508">
        <v>71.25</v>
      </c>
      <c r="DL508">
        <v>19</v>
      </c>
      <c r="DM508">
        <v>20</v>
      </c>
    </row>
    <row r="509" spans="1:118" hidden="1" x14ac:dyDescent="0.25">
      <c r="A509" t="s">
        <v>62</v>
      </c>
      <c r="B509" t="s">
        <v>108</v>
      </c>
      <c r="C509" t="s">
        <v>61</v>
      </c>
      <c r="D509" t="s">
        <v>108</v>
      </c>
      <c r="E509" t="s">
        <v>61</v>
      </c>
      <c r="F509" t="s">
        <v>61</v>
      </c>
      <c r="G509" t="s">
        <v>61</v>
      </c>
      <c r="H509" t="s">
        <v>61</v>
      </c>
      <c r="I509" t="s">
        <v>185</v>
      </c>
      <c r="J509" s="22">
        <v>43732</v>
      </c>
      <c r="K509" s="28">
        <v>19</v>
      </c>
      <c r="L509">
        <v>20</v>
      </c>
      <c r="M509">
        <v>22</v>
      </c>
      <c r="N509">
        <v>22</v>
      </c>
      <c r="O509">
        <v>0</v>
      </c>
      <c r="P509">
        <v>0</v>
      </c>
      <c r="Q509">
        <v>0</v>
      </c>
      <c r="R509">
        <v>1</v>
      </c>
      <c r="S509" s="28">
        <v>1</v>
      </c>
      <c r="AR509">
        <v>69.681820000000002</v>
      </c>
      <c r="AS509">
        <v>65.909090000000006</v>
      </c>
      <c r="AT509">
        <v>64.454539999999994</v>
      </c>
      <c r="AU509">
        <v>63.113639999999997</v>
      </c>
      <c r="AV509">
        <v>62.5</v>
      </c>
      <c r="AW509">
        <v>61.818179999999998</v>
      </c>
      <c r="AX509">
        <v>61.545459999999999</v>
      </c>
      <c r="AY509">
        <v>61.522730000000003</v>
      </c>
      <c r="AZ509">
        <v>65.045460000000006</v>
      </c>
      <c r="BA509">
        <v>72.181820000000002</v>
      </c>
      <c r="BB509">
        <v>78.590909999999994</v>
      </c>
      <c r="BC509">
        <v>83.522729999999996</v>
      </c>
      <c r="BD509">
        <v>87.659090000000006</v>
      </c>
      <c r="BE509">
        <v>89.863640000000004</v>
      </c>
      <c r="BF509">
        <v>90.977270000000004</v>
      </c>
      <c r="BG509">
        <v>91.431820000000002</v>
      </c>
      <c r="BH509">
        <v>90.727270000000004</v>
      </c>
      <c r="BI509">
        <v>89.5</v>
      </c>
      <c r="BJ509">
        <v>87.409090000000006</v>
      </c>
      <c r="BK509">
        <v>84.204539999999994</v>
      </c>
      <c r="BL509">
        <v>80.727270000000004</v>
      </c>
      <c r="BM509">
        <v>77.795460000000006</v>
      </c>
      <c r="BN509">
        <v>75.454539999999994</v>
      </c>
      <c r="BO509">
        <v>73.636359999999996</v>
      </c>
      <c r="DL509">
        <v>19</v>
      </c>
      <c r="DM509">
        <v>20</v>
      </c>
    </row>
    <row r="510" spans="1:118" hidden="1" x14ac:dyDescent="0.25">
      <c r="A510" t="s">
        <v>62</v>
      </c>
      <c r="B510" t="s">
        <v>36</v>
      </c>
      <c r="C510" t="s">
        <v>36</v>
      </c>
      <c r="D510" t="s">
        <v>61</v>
      </c>
      <c r="E510" t="s">
        <v>61</v>
      </c>
      <c r="F510" t="s">
        <v>61</v>
      </c>
      <c r="G510" t="s">
        <v>61</v>
      </c>
      <c r="H510" t="s">
        <v>61</v>
      </c>
      <c r="I510" t="s">
        <v>185</v>
      </c>
      <c r="J510" s="22">
        <v>43732</v>
      </c>
      <c r="K510" s="28">
        <v>19</v>
      </c>
      <c r="L510">
        <v>20</v>
      </c>
      <c r="M510">
        <v>17</v>
      </c>
      <c r="N510">
        <v>17</v>
      </c>
      <c r="O510">
        <v>0</v>
      </c>
      <c r="P510">
        <v>0</v>
      </c>
      <c r="Q510">
        <v>0</v>
      </c>
      <c r="R510">
        <v>1</v>
      </c>
      <c r="S510" s="28">
        <v>1</v>
      </c>
      <c r="AR510">
        <v>68.941180000000003</v>
      </c>
      <c r="AS510">
        <v>64.882350000000002</v>
      </c>
      <c r="AT510">
        <v>63.647060000000003</v>
      </c>
      <c r="AU510">
        <v>62.411769999999997</v>
      </c>
      <c r="AV510">
        <v>61.882350000000002</v>
      </c>
      <c r="AW510">
        <v>61.294119999999999</v>
      </c>
      <c r="AX510">
        <v>61.235289999999999</v>
      </c>
      <c r="AY510">
        <v>61.264710000000001</v>
      </c>
      <c r="AZ510">
        <v>64.970590000000001</v>
      </c>
      <c r="BA510">
        <v>73</v>
      </c>
      <c r="BB510">
        <v>79.676469999999995</v>
      </c>
      <c r="BC510">
        <v>84.558819999999997</v>
      </c>
      <c r="BD510">
        <v>88.823530000000005</v>
      </c>
      <c r="BE510">
        <v>90.470590000000001</v>
      </c>
      <c r="BF510">
        <v>91.235290000000006</v>
      </c>
      <c r="BG510">
        <v>91.205879999999993</v>
      </c>
      <c r="BH510">
        <v>89.941180000000003</v>
      </c>
      <c r="BI510">
        <v>88.117649999999998</v>
      </c>
      <c r="BJ510">
        <v>85.794120000000007</v>
      </c>
      <c r="BK510">
        <v>82.5</v>
      </c>
      <c r="BL510">
        <v>79.294120000000007</v>
      </c>
      <c r="BM510">
        <v>76.470590000000001</v>
      </c>
      <c r="BN510">
        <v>74.382350000000002</v>
      </c>
      <c r="BO510">
        <v>73</v>
      </c>
      <c r="DL510">
        <v>19</v>
      </c>
      <c r="DM510">
        <v>20</v>
      </c>
    </row>
    <row r="511" spans="1:118" hidden="1" x14ac:dyDescent="0.25">
      <c r="A511" t="s">
        <v>62</v>
      </c>
      <c r="B511" t="s">
        <v>189</v>
      </c>
      <c r="C511" t="s">
        <v>189</v>
      </c>
      <c r="D511" t="s">
        <v>61</v>
      </c>
      <c r="E511" t="s">
        <v>61</v>
      </c>
      <c r="F511" t="s">
        <v>61</v>
      </c>
      <c r="G511" t="s">
        <v>61</v>
      </c>
      <c r="H511" t="s">
        <v>61</v>
      </c>
      <c r="I511" t="s">
        <v>185</v>
      </c>
      <c r="J511" s="22">
        <v>43732</v>
      </c>
      <c r="K511" s="28">
        <v>19</v>
      </c>
      <c r="L511">
        <v>20</v>
      </c>
      <c r="M511">
        <v>3</v>
      </c>
      <c r="N511">
        <v>3</v>
      </c>
      <c r="O511">
        <v>0</v>
      </c>
      <c r="P511">
        <v>0</v>
      </c>
      <c r="Q511">
        <v>1</v>
      </c>
      <c r="R511">
        <v>1</v>
      </c>
      <c r="S511" s="28">
        <v>1</v>
      </c>
      <c r="AR511">
        <v>75.333340000000007</v>
      </c>
      <c r="AS511">
        <v>73.166659999999993</v>
      </c>
      <c r="AT511">
        <v>71.333340000000007</v>
      </c>
      <c r="AU511">
        <v>69.333340000000007</v>
      </c>
      <c r="AV511">
        <v>68.333340000000007</v>
      </c>
      <c r="AW511">
        <v>67.166659999999993</v>
      </c>
      <c r="AX511">
        <v>66.333340000000007</v>
      </c>
      <c r="AY511">
        <v>65.5</v>
      </c>
      <c r="AZ511">
        <v>67.166659999999993</v>
      </c>
      <c r="BA511">
        <v>70.833340000000007</v>
      </c>
      <c r="BB511">
        <v>75.833340000000007</v>
      </c>
      <c r="BC511">
        <v>80</v>
      </c>
      <c r="BD511">
        <v>83</v>
      </c>
      <c r="BE511">
        <v>86.5</v>
      </c>
      <c r="BF511">
        <v>89</v>
      </c>
      <c r="BG511">
        <v>91.166659999999993</v>
      </c>
      <c r="BH511">
        <v>92.333340000000007</v>
      </c>
      <c r="BI511">
        <v>93.333340000000007</v>
      </c>
      <c r="BJ511">
        <v>92.333340000000007</v>
      </c>
      <c r="BK511">
        <v>90</v>
      </c>
      <c r="BL511">
        <v>85.833340000000007</v>
      </c>
      <c r="BM511">
        <v>83.5</v>
      </c>
      <c r="BN511">
        <v>81.5</v>
      </c>
      <c r="BO511">
        <v>78.166659999999993</v>
      </c>
      <c r="DL511">
        <v>19</v>
      </c>
      <c r="DM511">
        <v>20</v>
      </c>
    </row>
    <row r="512" spans="1:118" hidden="1" x14ac:dyDescent="0.25">
      <c r="A512" t="s">
        <v>62</v>
      </c>
      <c r="B512" t="s">
        <v>30</v>
      </c>
      <c r="C512" t="s">
        <v>61</v>
      </c>
      <c r="D512" t="s">
        <v>61</v>
      </c>
      <c r="E512" t="s">
        <v>30</v>
      </c>
      <c r="F512" t="s">
        <v>61</v>
      </c>
      <c r="G512" t="s">
        <v>61</v>
      </c>
      <c r="H512" t="s">
        <v>61</v>
      </c>
      <c r="I512" t="s">
        <v>184</v>
      </c>
      <c r="J512" s="22">
        <v>43732</v>
      </c>
      <c r="K512" s="28">
        <v>19</v>
      </c>
      <c r="L512">
        <v>19</v>
      </c>
      <c r="M512">
        <v>1</v>
      </c>
      <c r="N512">
        <v>1</v>
      </c>
      <c r="O512">
        <v>0</v>
      </c>
      <c r="P512">
        <v>1</v>
      </c>
      <c r="Q512">
        <v>1</v>
      </c>
      <c r="R512">
        <v>1</v>
      </c>
      <c r="S512" s="28">
        <v>1</v>
      </c>
      <c r="AR512">
        <v>70.5</v>
      </c>
      <c r="AS512">
        <v>66.5</v>
      </c>
      <c r="AT512">
        <v>65</v>
      </c>
      <c r="AU512">
        <v>64</v>
      </c>
      <c r="AV512">
        <v>62.5</v>
      </c>
      <c r="AW512">
        <v>62</v>
      </c>
      <c r="AX512">
        <v>61.5</v>
      </c>
      <c r="AY512">
        <v>61.5</v>
      </c>
      <c r="AZ512">
        <v>64.5</v>
      </c>
      <c r="BA512">
        <v>72</v>
      </c>
      <c r="BB512">
        <v>80.5</v>
      </c>
      <c r="BC512">
        <v>85.5</v>
      </c>
      <c r="BD512">
        <v>88</v>
      </c>
      <c r="BE512">
        <v>90.5</v>
      </c>
      <c r="BF512">
        <v>93</v>
      </c>
      <c r="BG512">
        <v>95</v>
      </c>
      <c r="BH512">
        <v>96</v>
      </c>
      <c r="BI512">
        <v>94</v>
      </c>
      <c r="BJ512">
        <v>88.5</v>
      </c>
      <c r="BK512">
        <v>85</v>
      </c>
      <c r="BL512">
        <v>81.5</v>
      </c>
      <c r="BM512">
        <v>78</v>
      </c>
      <c r="BN512">
        <v>76.5</v>
      </c>
      <c r="BO512">
        <v>75</v>
      </c>
      <c r="DL512">
        <v>19</v>
      </c>
      <c r="DM512">
        <v>19</v>
      </c>
    </row>
    <row r="513" spans="1:117" hidden="1" x14ac:dyDescent="0.25">
      <c r="A513" t="s">
        <v>62</v>
      </c>
      <c r="B513" t="s">
        <v>31</v>
      </c>
      <c r="C513" t="s">
        <v>61</v>
      </c>
      <c r="D513" t="s">
        <v>61</v>
      </c>
      <c r="E513" t="s">
        <v>31</v>
      </c>
      <c r="F513" t="s">
        <v>61</v>
      </c>
      <c r="G513" t="s">
        <v>61</v>
      </c>
      <c r="H513" t="s">
        <v>61</v>
      </c>
      <c r="I513" t="s">
        <v>184</v>
      </c>
      <c r="J513" s="22">
        <v>43732</v>
      </c>
      <c r="K513" s="28">
        <v>19</v>
      </c>
      <c r="L513">
        <v>19</v>
      </c>
      <c r="M513">
        <v>1</v>
      </c>
      <c r="N513">
        <v>1</v>
      </c>
      <c r="O513">
        <v>0</v>
      </c>
      <c r="P513">
        <v>1</v>
      </c>
      <c r="Q513">
        <v>1</v>
      </c>
      <c r="R513">
        <v>1</v>
      </c>
      <c r="S513" s="28">
        <v>1</v>
      </c>
      <c r="AR513">
        <v>71</v>
      </c>
      <c r="AS513">
        <v>66.5</v>
      </c>
      <c r="AT513">
        <v>65</v>
      </c>
      <c r="AU513">
        <v>64.5</v>
      </c>
      <c r="AV513">
        <v>64</v>
      </c>
      <c r="AW513">
        <v>63</v>
      </c>
      <c r="AX513">
        <v>62</v>
      </c>
      <c r="AY513">
        <v>63</v>
      </c>
      <c r="AZ513">
        <v>68.5</v>
      </c>
      <c r="BA513">
        <v>75.5</v>
      </c>
      <c r="BB513">
        <v>81.5</v>
      </c>
      <c r="BC513">
        <v>86.5</v>
      </c>
      <c r="BD513">
        <v>87.5</v>
      </c>
      <c r="BE513">
        <v>90</v>
      </c>
      <c r="BF513">
        <v>92.5</v>
      </c>
      <c r="BG513">
        <v>93.5</v>
      </c>
      <c r="BH513">
        <v>93.5</v>
      </c>
      <c r="BI513">
        <v>91</v>
      </c>
      <c r="BJ513">
        <v>89.5</v>
      </c>
      <c r="BK513">
        <v>87</v>
      </c>
      <c r="BL513">
        <v>83.5</v>
      </c>
      <c r="BM513">
        <v>78.5</v>
      </c>
      <c r="BN513">
        <v>77.5</v>
      </c>
      <c r="BO513">
        <v>75</v>
      </c>
      <c r="DL513">
        <v>19</v>
      </c>
      <c r="DM513">
        <v>19</v>
      </c>
    </row>
    <row r="514" spans="1:117" hidden="1" x14ac:dyDescent="0.25">
      <c r="A514" t="s">
        <v>62</v>
      </c>
      <c r="B514" t="s">
        <v>102</v>
      </c>
      <c r="C514" t="s">
        <v>61</v>
      </c>
      <c r="D514" t="s">
        <v>61</v>
      </c>
      <c r="E514" t="s">
        <v>61</v>
      </c>
      <c r="F514" t="s">
        <v>61</v>
      </c>
      <c r="G514" t="s">
        <v>61</v>
      </c>
      <c r="H514" t="s">
        <v>102</v>
      </c>
      <c r="I514" t="s">
        <v>184</v>
      </c>
      <c r="J514" s="22">
        <v>43732</v>
      </c>
      <c r="K514" s="28">
        <v>19</v>
      </c>
      <c r="L514">
        <v>19</v>
      </c>
      <c r="M514">
        <v>2</v>
      </c>
      <c r="N514">
        <v>2</v>
      </c>
      <c r="O514">
        <v>0</v>
      </c>
      <c r="P514">
        <v>0</v>
      </c>
      <c r="Q514">
        <v>1</v>
      </c>
      <c r="R514">
        <v>0</v>
      </c>
      <c r="S514" s="28">
        <v>1</v>
      </c>
      <c r="AR514">
        <v>70.75</v>
      </c>
      <c r="AS514">
        <v>66.5</v>
      </c>
      <c r="AT514">
        <v>65</v>
      </c>
      <c r="AU514">
        <v>64.25</v>
      </c>
      <c r="AV514">
        <v>63.25</v>
      </c>
      <c r="AW514">
        <v>62.5</v>
      </c>
      <c r="AX514">
        <v>61.75</v>
      </c>
      <c r="AY514">
        <v>62.25</v>
      </c>
      <c r="AZ514">
        <v>66.5</v>
      </c>
      <c r="BA514">
        <v>73.75</v>
      </c>
      <c r="BB514">
        <v>81</v>
      </c>
      <c r="BC514">
        <v>86</v>
      </c>
      <c r="BD514">
        <v>87.75</v>
      </c>
      <c r="BE514">
        <v>90.25</v>
      </c>
      <c r="BF514">
        <v>92.75</v>
      </c>
      <c r="BG514">
        <v>94.25</v>
      </c>
      <c r="BH514">
        <v>94.75</v>
      </c>
      <c r="BI514">
        <v>92.5</v>
      </c>
      <c r="BJ514">
        <v>89</v>
      </c>
      <c r="BK514">
        <v>86</v>
      </c>
      <c r="BL514">
        <v>82.5</v>
      </c>
      <c r="BM514">
        <v>78.25</v>
      </c>
      <c r="BN514">
        <v>77</v>
      </c>
      <c r="BO514">
        <v>75</v>
      </c>
      <c r="DL514">
        <v>19</v>
      </c>
      <c r="DM514">
        <v>19</v>
      </c>
    </row>
    <row r="515" spans="1:117" hidden="1" x14ac:dyDescent="0.25">
      <c r="A515" t="s">
        <v>62</v>
      </c>
      <c r="B515" t="s">
        <v>188</v>
      </c>
      <c r="C515" t="s">
        <v>61</v>
      </c>
      <c r="D515" t="s">
        <v>188</v>
      </c>
      <c r="E515" t="s">
        <v>61</v>
      </c>
      <c r="F515" t="s">
        <v>61</v>
      </c>
      <c r="G515" t="s">
        <v>61</v>
      </c>
      <c r="H515" t="s">
        <v>61</v>
      </c>
      <c r="I515" t="s">
        <v>184</v>
      </c>
      <c r="J515" s="22">
        <v>43732</v>
      </c>
      <c r="K515" s="28">
        <v>19</v>
      </c>
      <c r="L515">
        <v>19</v>
      </c>
      <c r="M515">
        <v>1</v>
      </c>
      <c r="N515">
        <v>1</v>
      </c>
      <c r="O515">
        <v>0</v>
      </c>
      <c r="P515">
        <v>1</v>
      </c>
      <c r="Q515">
        <v>1</v>
      </c>
      <c r="R515">
        <v>1</v>
      </c>
      <c r="S515" s="28">
        <v>1</v>
      </c>
      <c r="AR515">
        <v>71</v>
      </c>
      <c r="AS515">
        <v>66.5</v>
      </c>
      <c r="AT515">
        <v>65</v>
      </c>
      <c r="AU515">
        <v>64.5</v>
      </c>
      <c r="AV515">
        <v>64</v>
      </c>
      <c r="AW515">
        <v>63</v>
      </c>
      <c r="AX515">
        <v>62</v>
      </c>
      <c r="AY515">
        <v>63</v>
      </c>
      <c r="AZ515">
        <v>68.5</v>
      </c>
      <c r="BA515">
        <v>75.5</v>
      </c>
      <c r="BB515">
        <v>81.5</v>
      </c>
      <c r="BC515">
        <v>86.5</v>
      </c>
      <c r="BD515">
        <v>87.5</v>
      </c>
      <c r="BE515">
        <v>90</v>
      </c>
      <c r="BF515">
        <v>92.5</v>
      </c>
      <c r="BG515">
        <v>93.5</v>
      </c>
      <c r="BH515">
        <v>93.5</v>
      </c>
      <c r="BI515">
        <v>91</v>
      </c>
      <c r="BJ515">
        <v>89.5</v>
      </c>
      <c r="BK515">
        <v>87</v>
      </c>
      <c r="BL515">
        <v>83.5</v>
      </c>
      <c r="BM515">
        <v>78.5</v>
      </c>
      <c r="BN515">
        <v>77.5</v>
      </c>
      <c r="BO515">
        <v>75</v>
      </c>
      <c r="DL515">
        <v>19</v>
      </c>
      <c r="DM515">
        <v>19</v>
      </c>
    </row>
    <row r="516" spans="1:117" hidden="1" x14ac:dyDescent="0.25">
      <c r="A516" t="s">
        <v>62</v>
      </c>
      <c r="B516" t="s">
        <v>61</v>
      </c>
      <c r="C516" t="s">
        <v>61</v>
      </c>
      <c r="D516" t="s">
        <v>61</v>
      </c>
      <c r="E516" t="s">
        <v>61</v>
      </c>
      <c r="F516" t="s">
        <v>61</v>
      </c>
      <c r="G516" t="s">
        <v>61</v>
      </c>
      <c r="H516" t="s">
        <v>61</v>
      </c>
      <c r="I516" t="s">
        <v>184</v>
      </c>
      <c r="J516" s="22">
        <v>43732</v>
      </c>
      <c r="K516" s="28">
        <v>19</v>
      </c>
      <c r="L516">
        <v>19</v>
      </c>
      <c r="M516">
        <v>2</v>
      </c>
      <c r="N516">
        <v>2</v>
      </c>
      <c r="O516">
        <v>0</v>
      </c>
      <c r="P516">
        <v>0</v>
      </c>
      <c r="Q516">
        <v>1</v>
      </c>
      <c r="R516">
        <v>0</v>
      </c>
      <c r="S516" s="28">
        <v>1</v>
      </c>
      <c r="AR516">
        <v>70.75</v>
      </c>
      <c r="AS516">
        <v>66.5</v>
      </c>
      <c r="AT516">
        <v>65</v>
      </c>
      <c r="AU516">
        <v>64.25</v>
      </c>
      <c r="AV516">
        <v>63.25</v>
      </c>
      <c r="AW516">
        <v>62.5</v>
      </c>
      <c r="AX516">
        <v>61.75</v>
      </c>
      <c r="AY516">
        <v>62.25</v>
      </c>
      <c r="AZ516">
        <v>66.5</v>
      </c>
      <c r="BA516">
        <v>73.75</v>
      </c>
      <c r="BB516">
        <v>81</v>
      </c>
      <c r="BC516">
        <v>86</v>
      </c>
      <c r="BD516">
        <v>87.75</v>
      </c>
      <c r="BE516">
        <v>90.25</v>
      </c>
      <c r="BF516">
        <v>92.75</v>
      </c>
      <c r="BG516">
        <v>94.25</v>
      </c>
      <c r="BH516">
        <v>94.75</v>
      </c>
      <c r="BI516">
        <v>92.5</v>
      </c>
      <c r="BJ516">
        <v>89</v>
      </c>
      <c r="BK516">
        <v>86</v>
      </c>
      <c r="BL516">
        <v>82.5</v>
      </c>
      <c r="BM516">
        <v>78.25</v>
      </c>
      <c r="BN516">
        <v>77</v>
      </c>
      <c r="BO516">
        <v>75</v>
      </c>
      <c r="DL516">
        <v>19</v>
      </c>
      <c r="DM516">
        <v>19</v>
      </c>
    </row>
    <row r="517" spans="1:117" hidden="1" x14ac:dyDescent="0.25">
      <c r="A517" t="s">
        <v>62</v>
      </c>
      <c r="B517" t="s">
        <v>187</v>
      </c>
      <c r="C517" t="s">
        <v>61</v>
      </c>
      <c r="D517" t="s">
        <v>187</v>
      </c>
      <c r="E517" t="s">
        <v>61</v>
      </c>
      <c r="F517" t="s">
        <v>61</v>
      </c>
      <c r="G517" t="s">
        <v>61</v>
      </c>
      <c r="H517" t="s">
        <v>61</v>
      </c>
      <c r="I517" t="s">
        <v>184</v>
      </c>
      <c r="J517" s="22">
        <v>43732</v>
      </c>
      <c r="K517" s="28">
        <v>19</v>
      </c>
      <c r="L517">
        <v>19</v>
      </c>
      <c r="M517">
        <v>1</v>
      </c>
      <c r="N517">
        <v>1</v>
      </c>
      <c r="O517">
        <v>0</v>
      </c>
      <c r="P517">
        <v>1</v>
      </c>
      <c r="Q517">
        <v>1</v>
      </c>
      <c r="R517">
        <v>1</v>
      </c>
      <c r="S517" s="28">
        <v>1</v>
      </c>
      <c r="AR517">
        <v>70.5</v>
      </c>
      <c r="AS517">
        <v>66.5</v>
      </c>
      <c r="AT517">
        <v>65</v>
      </c>
      <c r="AU517">
        <v>64</v>
      </c>
      <c r="AV517">
        <v>62.5</v>
      </c>
      <c r="AW517">
        <v>62</v>
      </c>
      <c r="AX517">
        <v>61.5</v>
      </c>
      <c r="AY517">
        <v>61.5</v>
      </c>
      <c r="AZ517">
        <v>64.5</v>
      </c>
      <c r="BA517">
        <v>72</v>
      </c>
      <c r="BB517">
        <v>80.5</v>
      </c>
      <c r="BC517">
        <v>85.5</v>
      </c>
      <c r="BD517">
        <v>88</v>
      </c>
      <c r="BE517">
        <v>90.5</v>
      </c>
      <c r="BF517">
        <v>93</v>
      </c>
      <c r="BG517">
        <v>95</v>
      </c>
      <c r="BH517">
        <v>96</v>
      </c>
      <c r="BI517">
        <v>94</v>
      </c>
      <c r="BJ517">
        <v>88.5</v>
      </c>
      <c r="BK517">
        <v>85</v>
      </c>
      <c r="BL517">
        <v>81.5</v>
      </c>
      <c r="BM517">
        <v>78</v>
      </c>
      <c r="BN517">
        <v>76.5</v>
      </c>
      <c r="BO517">
        <v>75</v>
      </c>
      <c r="DL517">
        <v>19</v>
      </c>
      <c r="DM517">
        <v>19</v>
      </c>
    </row>
    <row r="518" spans="1:117" hidden="1" x14ac:dyDescent="0.25">
      <c r="A518" t="s">
        <v>62</v>
      </c>
      <c r="B518" t="s">
        <v>36</v>
      </c>
      <c r="C518" t="s">
        <v>36</v>
      </c>
      <c r="D518" t="s">
        <v>61</v>
      </c>
      <c r="E518" t="s">
        <v>61</v>
      </c>
      <c r="F518" t="s">
        <v>61</v>
      </c>
      <c r="G518" t="s">
        <v>61</v>
      </c>
      <c r="H518" t="s">
        <v>61</v>
      </c>
      <c r="I518" t="s">
        <v>184</v>
      </c>
      <c r="J518" s="22">
        <v>43732</v>
      </c>
      <c r="K518" s="28">
        <v>19</v>
      </c>
      <c r="L518">
        <v>19</v>
      </c>
      <c r="M518">
        <v>2</v>
      </c>
      <c r="N518">
        <v>2</v>
      </c>
      <c r="O518">
        <v>0</v>
      </c>
      <c r="P518">
        <v>0</v>
      </c>
      <c r="Q518">
        <v>1</v>
      </c>
      <c r="R518">
        <v>0</v>
      </c>
      <c r="S518" s="28">
        <v>1</v>
      </c>
      <c r="AR518">
        <v>70.75</v>
      </c>
      <c r="AS518">
        <v>66.5</v>
      </c>
      <c r="AT518">
        <v>65</v>
      </c>
      <c r="AU518">
        <v>64.25</v>
      </c>
      <c r="AV518">
        <v>63.25</v>
      </c>
      <c r="AW518">
        <v>62.5</v>
      </c>
      <c r="AX518">
        <v>61.75</v>
      </c>
      <c r="AY518">
        <v>62.25</v>
      </c>
      <c r="AZ518">
        <v>66.5</v>
      </c>
      <c r="BA518">
        <v>73.75</v>
      </c>
      <c r="BB518">
        <v>81</v>
      </c>
      <c r="BC518">
        <v>86</v>
      </c>
      <c r="BD518">
        <v>87.75</v>
      </c>
      <c r="BE518">
        <v>90.25</v>
      </c>
      <c r="BF518">
        <v>92.75</v>
      </c>
      <c r="BG518">
        <v>94.25</v>
      </c>
      <c r="BH518">
        <v>94.75</v>
      </c>
      <c r="BI518">
        <v>92.5</v>
      </c>
      <c r="BJ518">
        <v>89</v>
      </c>
      <c r="BK518">
        <v>86</v>
      </c>
      <c r="BL518">
        <v>82.5</v>
      </c>
      <c r="BM518">
        <v>78.25</v>
      </c>
      <c r="BN518">
        <v>77</v>
      </c>
      <c r="BO518">
        <v>75</v>
      </c>
      <c r="DL518">
        <v>19</v>
      </c>
      <c r="DM518">
        <v>19</v>
      </c>
    </row>
    <row r="519" spans="1:117" hidden="1" x14ac:dyDescent="0.25">
      <c r="A519" t="s">
        <v>62</v>
      </c>
      <c r="B519" t="s">
        <v>202</v>
      </c>
      <c r="C519" t="s">
        <v>61</v>
      </c>
      <c r="D519" t="s">
        <v>61</v>
      </c>
      <c r="E519" t="s">
        <v>61</v>
      </c>
      <c r="F519" t="s">
        <v>97</v>
      </c>
      <c r="G519" t="s">
        <v>61</v>
      </c>
      <c r="H519" t="s">
        <v>61</v>
      </c>
      <c r="I519" t="s">
        <v>184</v>
      </c>
      <c r="J519" s="22">
        <v>43732</v>
      </c>
      <c r="K519" s="28">
        <v>19</v>
      </c>
      <c r="L519">
        <v>19</v>
      </c>
      <c r="M519">
        <v>2</v>
      </c>
      <c r="N519">
        <v>2</v>
      </c>
      <c r="O519">
        <v>0</v>
      </c>
      <c r="P519">
        <v>0</v>
      </c>
      <c r="Q519">
        <v>1</v>
      </c>
      <c r="R519">
        <v>0</v>
      </c>
      <c r="S519" s="28">
        <v>1</v>
      </c>
      <c r="AR519">
        <v>70.75</v>
      </c>
      <c r="AS519">
        <v>66.5</v>
      </c>
      <c r="AT519">
        <v>65</v>
      </c>
      <c r="AU519">
        <v>64.25</v>
      </c>
      <c r="AV519">
        <v>63.25</v>
      </c>
      <c r="AW519">
        <v>62.5</v>
      </c>
      <c r="AX519">
        <v>61.75</v>
      </c>
      <c r="AY519">
        <v>62.25</v>
      </c>
      <c r="AZ519">
        <v>66.5</v>
      </c>
      <c r="BA519">
        <v>73.75</v>
      </c>
      <c r="BB519">
        <v>81</v>
      </c>
      <c r="BC519">
        <v>86</v>
      </c>
      <c r="BD519">
        <v>87.75</v>
      </c>
      <c r="BE519">
        <v>90.25</v>
      </c>
      <c r="BF519">
        <v>92.75</v>
      </c>
      <c r="BG519">
        <v>94.25</v>
      </c>
      <c r="BH519">
        <v>94.75</v>
      </c>
      <c r="BI519">
        <v>92.5</v>
      </c>
      <c r="BJ519">
        <v>89</v>
      </c>
      <c r="BK519">
        <v>86</v>
      </c>
      <c r="BL519">
        <v>82.5</v>
      </c>
      <c r="BM519">
        <v>78.25</v>
      </c>
      <c r="BN519">
        <v>77</v>
      </c>
      <c r="BO519">
        <v>75</v>
      </c>
      <c r="DL519">
        <v>19</v>
      </c>
      <c r="DM519">
        <v>19</v>
      </c>
    </row>
    <row r="520" spans="1:117" hidden="1" x14ac:dyDescent="0.25">
      <c r="A520" t="s">
        <v>62</v>
      </c>
      <c r="B520" t="s">
        <v>189</v>
      </c>
      <c r="C520" t="s">
        <v>189</v>
      </c>
      <c r="D520" t="s">
        <v>61</v>
      </c>
      <c r="E520" t="s">
        <v>61</v>
      </c>
      <c r="F520" t="s">
        <v>61</v>
      </c>
      <c r="G520" t="s">
        <v>61</v>
      </c>
      <c r="H520" t="s">
        <v>61</v>
      </c>
      <c r="I520" t="s">
        <v>208</v>
      </c>
      <c r="J520" s="22">
        <v>43733</v>
      </c>
      <c r="K520" s="28">
        <v>18</v>
      </c>
      <c r="L520">
        <v>19</v>
      </c>
      <c r="M520">
        <v>24</v>
      </c>
      <c r="N520">
        <v>24</v>
      </c>
      <c r="O520">
        <v>0</v>
      </c>
      <c r="P520">
        <v>0</v>
      </c>
      <c r="Q520">
        <v>0</v>
      </c>
      <c r="R520">
        <v>1</v>
      </c>
      <c r="S520" s="28">
        <v>1</v>
      </c>
      <c r="AR520">
        <v>74.5</v>
      </c>
      <c r="AS520">
        <v>71.5</v>
      </c>
      <c r="AT520">
        <v>71</v>
      </c>
      <c r="AU520">
        <v>70</v>
      </c>
      <c r="AV520">
        <v>69.5</v>
      </c>
      <c r="AW520">
        <v>68.5</v>
      </c>
      <c r="AX520">
        <v>67</v>
      </c>
      <c r="AY520">
        <v>66</v>
      </c>
      <c r="AZ520">
        <v>69.5</v>
      </c>
      <c r="BA520">
        <v>75.5</v>
      </c>
      <c r="BB520">
        <v>82</v>
      </c>
      <c r="BC520">
        <v>87.5</v>
      </c>
      <c r="BD520">
        <v>90.5</v>
      </c>
      <c r="BE520">
        <v>92.5</v>
      </c>
      <c r="BF520">
        <v>94.5</v>
      </c>
      <c r="BG520">
        <v>97.5</v>
      </c>
      <c r="BH520">
        <v>98.5</v>
      </c>
      <c r="BI520">
        <v>98</v>
      </c>
      <c r="BJ520">
        <v>96.5</v>
      </c>
      <c r="BK520">
        <v>89</v>
      </c>
      <c r="BL520">
        <v>84</v>
      </c>
      <c r="BM520">
        <v>81.5</v>
      </c>
      <c r="BN520">
        <v>80</v>
      </c>
      <c r="BO520">
        <v>78</v>
      </c>
      <c r="DL520">
        <v>18</v>
      </c>
      <c r="DM520">
        <v>19</v>
      </c>
    </row>
    <row r="521" spans="1:117" hidden="1" x14ac:dyDescent="0.25">
      <c r="A521" t="s">
        <v>62</v>
      </c>
      <c r="B521" t="s">
        <v>109</v>
      </c>
      <c r="C521" t="s">
        <v>61</v>
      </c>
      <c r="D521" t="s">
        <v>109</v>
      </c>
      <c r="E521" t="s">
        <v>61</v>
      </c>
      <c r="F521" t="s">
        <v>61</v>
      </c>
      <c r="G521" t="s">
        <v>61</v>
      </c>
      <c r="H521" t="s">
        <v>61</v>
      </c>
      <c r="I521" t="s">
        <v>208</v>
      </c>
      <c r="J521" s="22">
        <v>43733</v>
      </c>
      <c r="K521" s="28">
        <v>18</v>
      </c>
      <c r="L521">
        <v>19</v>
      </c>
      <c r="M521">
        <v>60</v>
      </c>
      <c r="N521">
        <v>60</v>
      </c>
      <c r="O521">
        <v>0</v>
      </c>
      <c r="P521">
        <v>0</v>
      </c>
      <c r="Q521">
        <v>0</v>
      </c>
      <c r="R521">
        <v>1</v>
      </c>
      <c r="S521" s="28">
        <v>1</v>
      </c>
      <c r="AR521">
        <v>74.5</v>
      </c>
      <c r="AS521">
        <v>71.5</v>
      </c>
      <c r="AT521">
        <v>71</v>
      </c>
      <c r="AU521">
        <v>70</v>
      </c>
      <c r="AV521">
        <v>69.5</v>
      </c>
      <c r="AW521">
        <v>68.5</v>
      </c>
      <c r="AX521">
        <v>67</v>
      </c>
      <c r="AY521">
        <v>66</v>
      </c>
      <c r="AZ521">
        <v>69.5</v>
      </c>
      <c r="BA521">
        <v>75.5</v>
      </c>
      <c r="BB521">
        <v>82</v>
      </c>
      <c r="BC521">
        <v>87.5</v>
      </c>
      <c r="BD521">
        <v>90.5</v>
      </c>
      <c r="BE521">
        <v>92.5</v>
      </c>
      <c r="BF521">
        <v>94.5</v>
      </c>
      <c r="BG521">
        <v>97.5</v>
      </c>
      <c r="BH521">
        <v>98.5</v>
      </c>
      <c r="BI521">
        <v>98</v>
      </c>
      <c r="BJ521">
        <v>96.5</v>
      </c>
      <c r="BK521">
        <v>89</v>
      </c>
      <c r="BL521">
        <v>84</v>
      </c>
      <c r="BM521">
        <v>81.5</v>
      </c>
      <c r="BN521">
        <v>80</v>
      </c>
      <c r="BO521">
        <v>78</v>
      </c>
      <c r="DL521">
        <v>18</v>
      </c>
      <c r="DM521">
        <v>19</v>
      </c>
    </row>
    <row r="522" spans="1:117" hidden="1" x14ac:dyDescent="0.25">
      <c r="A522" t="s">
        <v>62</v>
      </c>
      <c r="B522" t="s">
        <v>37</v>
      </c>
      <c r="C522" t="s">
        <v>61</v>
      </c>
      <c r="D522" t="s">
        <v>61</v>
      </c>
      <c r="E522" t="s">
        <v>37</v>
      </c>
      <c r="F522" t="s">
        <v>61</v>
      </c>
      <c r="G522" t="s">
        <v>61</v>
      </c>
      <c r="H522" t="s">
        <v>61</v>
      </c>
      <c r="I522" t="s">
        <v>208</v>
      </c>
      <c r="J522" s="22">
        <v>43733</v>
      </c>
      <c r="K522" s="28">
        <v>18</v>
      </c>
      <c r="L522">
        <v>19</v>
      </c>
      <c r="M522">
        <v>51</v>
      </c>
      <c r="N522">
        <v>51</v>
      </c>
      <c r="O522">
        <v>0</v>
      </c>
      <c r="P522">
        <v>0</v>
      </c>
      <c r="Q522">
        <v>0</v>
      </c>
      <c r="R522">
        <v>1</v>
      </c>
      <c r="S522" s="28">
        <v>1</v>
      </c>
      <c r="AR522">
        <v>74.5</v>
      </c>
      <c r="AS522">
        <v>71.5</v>
      </c>
      <c r="AT522">
        <v>71</v>
      </c>
      <c r="AU522">
        <v>70</v>
      </c>
      <c r="AV522">
        <v>69.5</v>
      </c>
      <c r="AW522">
        <v>68.5</v>
      </c>
      <c r="AX522">
        <v>67</v>
      </c>
      <c r="AY522">
        <v>66</v>
      </c>
      <c r="AZ522">
        <v>69.5</v>
      </c>
      <c r="BA522">
        <v>75.5</v>
      </c>
      <c r="BB522">
        <v>82</v>
      </c>
      <c r="BC522">
        <v>87.5</v>
      </c>
      <c r="BD522">
        <v>90.5</v>
      </c>
      <c r="BE522">
        <v>92.5</v>
      </c>
      <c r="BF522">
        <v>94.5</v>
      </c>
      <c r="BG522">
        <v>97.5</v>
      </c>
      <c r="BH522">
        <v>98.5</v>
      </c>
      <c r="BI522">
        <v>98</v>
      </c>
      <c r="BJ522">
        <v>96.5</v>
      </c>
      <c r="BK522">
        <v>89</v>
      </c>
      <c r="BL522">
        <v>84</v>
      </c>
      <c r="BM522">
        <v>81.5</v>
      </c>
      <c r="BN522">
        <v>80</v>
      </c>
      <c r="BO522">
        <v>78</v>
      </c>
      <c r="DL522">
        <v>18</v>
      </c>
      <c r="DM522">
        <v>19</v>
      </c>
    </row>
    <row r="523" spans="1:117" hidden="1" x14ac:dyDescent="0.25">
      <c r="A523" t="s">
        <v>62</v>
      </c>
      <c r="B523" t="s">
        <v>187</v>
      </c>
      <c r="C523" t="s">
        <v>61</v>
      </c>
      <c r="D523" t="s">
        <v>187</v>
      </c>
      <c r="E523" t="s">
        <v>61</v>
      </c>
      <c r="F523" t="s">
        <v>61</v>
      </c>
      <c r="G523" t="s">
        <v>61</v>
      </c>
      <c r="H523" t="s">
        <v>61</v>
      </c>
      <c r="I523" t="s">
        <v>208</v>
      </c>
      <c r="J523" s="22">
        <v>43733</v>
      </c>
      <c r="K523" s="28">
        <v>18</v>
      </c>
      <c r="L523">
        <v>19</v>
      </c>
      <c r="M523">
        <v>1</v>
      </c>
      <c r="N523">
        <v>1</v>
      </c>
      <c r="O523">
        <v>0</v>
      </c>
      <c r="P523">
        <v>1</v>
      </c>
      <c r="Q523">
        <v>1</v>
      </c>
      <c r="R523">
        <v>1</v>
      </c>
      <c r="S523" s="28">
        <v>1</v>
      </c>
      <c r="AR523">
        <v>74.5</v>
      </c>
      <c r="AS523">
        <v>71.5</v>
      </c>
      <c r="AT523">
        <v>71</v>
      </c>
      <c r="AU523">
        <v>70</v>
      </c>
      <c r="AV523">
        <v>69.5</v>
      </c>
      <c r="AW523">
        <v>68.5</v>
      </c>
      <c r="AX523">
        <v>67</v>
      </c>
      <c r="AY523">
        <v>66</v>
      </c>
      <c r="AZ523">
        <v>69.5</v>
      </c>
      <c r="BA523">
        <v>75.5</v>
      </c>
      <c r="BB523">
        <v>82</v>
      </c>
      <c r="BC523">
        <v>87.5</v>
      </c>
      <c r="BD523">
        <v>90.5</v>
      </c>
      <c r="BE523">
        <v>92.5</v>
      </c>
      <c r="BF523">
        <v>94.5</v>
      </c>
      <c r="BG523">
        <v>97.5</v>
      </c>
      <c r="BH523">
        <v>98.5</v>
      </c>
      <c r="BI523">
        <v>98</v>
      </c>
      <c r="BJ523">
        <v>96.5</v>
      </c>
      <c r="BK523">
        <v>89</v>
      </c>
      <c r="BL523">
        <v>84</v>
      </c>
      <c r="BM523">
        <v>81.5</v>
      </c>
      <c r="BN523">
        <v>80</v>
      </c>
      <c r="BO523">
        <v>78</v>
      </c>
      <c r="DL523">
        <v>18</v>
      </c>
      <c r="DM523">
        <v>19</v>
      </c>
    </row>
    <row r="524" spans="1:117" hidden="1" x14ac:dyDescent="0.25">
      <c r="A524" t="s">
        <v>62</v>
      </c>
      <c r="B524" t="s">
        <v>30</v>
      </c>
      <c r="C524" t="s">
        <v>61</v>
      </c>
      <c r="D524" t="s">
        <v>61</v>
      </c>
      <c r="E524" t="s">
        <v>30</v>
      </c>
      <c r="F524" t="s">
        <v>61</v>
      </c>
      <c r="G524" t="s">
        <v>61</v>
      </c>
      <c r="H524" t="s">
        <v>61</v>
      </c>
      <c r="I524" t="s">
        <v>208</v>
      </c>
      <c r="J524" s="22">
        <v>43733</v>
      </c>
      <c r="K524" s="28">
        <v>18</v>
      </c>
      <c r="L524">
        <v>19</v>
      </c>
      <c r="M524">
        <v>1</v>
      </c>
      <c r="N524">
        <v>1</v>
      </c>
      <c r="O524">
        <v>0</v>
      </c>
      <c r="P524">
        <v>1</v>
      </c>
      <c r="Q524">
        <v>1</v>
      </c>
      <c r="R524">
        <v>1</v>
      </c>
      <c r="S524" s="28">
        <v>1</v>
      </c>
      <c r="AR524">
        <v>74.5</v>
      </c>
      <c r="AS524">
        <v>71.5</v>
      </c>
      <c r="AT524">
        <v>71</v>
      </c>
      <c r="AU524">
        <v>70</v>
      </c>
      <c r="AV524">
        <v>69.5</v>
      </c>
      <c r="AW524">
        <v>68.5</v>
      </c>
      <c r="AX524">
        <v>67</v>
      </c>
      <c r="AY524">
        <v>66</v>
      </c>
      <c r="AZ524">
        <v>69.5</v>
      </c>
      <c r="BA524">
        <v>75.5</v>
      </c>
      <c r="BB524">
        <v>82</v>
      </c>
      <c r="BC524">
        <v>87.5</v>
      </c>
      <c r="BD524">
        <v>90.5</v>
      </c>
      <c r="BE524">
        <v>92.5</v>
      </c>
      <c r="BF524">
        <v>94.5</v>
      </c>
      <c r="BG524">
        <v>97.5</v>
      </c>
      <c r="BH524">
        <v>98.5</v>
      </c>
      <c r="BI524">
        <v>98</v>
      </c>
      <c r="BJ524">
        <v>96.5</v>
      </c>
      <c r="BK524">
        <v>89</v>
      </c>
      <c r="BL524">
        <v>84</v>
      </c>
      <c r="BM524">
        <v>81.5</v>
      </c>
      <c r="BN524">
        <v>80</v>
      </c>
      <c r="BO524">
        <v>78</v>
      </c>
      <c r="DE524" s="24"/>
      <c r="DF524" s="24"/>
      <c r="DL524">
        <v>18</v>
      </c>
      <c r="DM524">
        <v>19</v>
      </c>
    </row>
    <row r="525" spans="1:117" hidden="1" x14ac:dyDescent="0.25">
      <c r="A525" t="s">
        <v>62</v>
      </c>
      <c r="B525" t="s">
        <v>186</v>
      </c>
      <c r="C525" t="s">
        <v>61</v>
      </c>
      <c r="D525" t="s">
        <v>61</v>
      </c>
      <c r="E525" t="s">
        <v>186</v>
      </c>
      <c r="F525" t="s">
        <v>61</v>
      </c>
      <c r="G525" t="s">
        <v>61</v>
      </c>
      <c r="H525" t="s">
        <v>61</v>
      </c>
      <c r="I525" t="s">
        <v>208</v>
      </c>
      <c r="J525" s="22">
        <v>43733</v>
      </c>
      <c r="K525" s="28">
        <v>18</v>
      </c>
      <c r="L525">
        <v>19</v>
      </c>
      <c r="M525">
        <v>4</v>
      </c>
      <c r="N525">
        <v>4</v>
      </c>
      <c r="O525">
        <v>0</v>
      </c>
      <c r="P525">
        <v>0</v>
      </c>
      <c r="Q525">
        <v>1</v>
      </c>
      <c r="R525">
        <v>1</v>
      </c>
      <c r="S525" s="28">
        <v>1</v>
      </c>
      <c r="AR525">
        <v>74.5</v>
      </c>
      <c r="AS525">
        <v>71.5</v>
      </c>
      <c r="AT525">
        <v>71</v>
      </c>
      <c r="AU525">
        <v>70</v>
      </c>
      <c r="AV525">
        <v>69.5</v>
      </c>
      <c r="AW525">
        <v>68.5</v>
      </c>
      <c r="AX525">
        <v>67</v>
      </c>
      <c r="AY525">
        <v>66</v>
      </c>
      <c r="AZ525">
        <v>69.5</v>
      </c>
      <c r="BA525">
        <v>75.5</v>
      </c>
      <c r="BB525">
        <v>82</v>
      </c>
      <c r="BC525">
        <v>87.5</v>
      </c>
      <c r="BD525">
        <v>90.5</v>
      </c>
      <c r="BE525">
        <v>92.5</v>
      </c>
      <c r="BF525">
        <v>94.5</v>
      </c>
      <c r="BG525">
        <v>97.5</v>
      </c>
      <c r="BH525">
        <v>98.5</v>
      </c>
      <c r="BI525">
        <v>98</v>
      </c>
      <c r="BJ525">
        <v>96.5</v>
      </c>
      <c r="BK525">
        <v>89</v>
      </c>
      <c r="BL525">
        <v>84</v>
      </c>
      <c r="BM525">
        <v>81.5</v>
      </c>
      <c r="BN525">
        <v>80</v>
      </c>
      <c r="BO525">
        <v>78</v>
      </c>
      <c r="DL525">
        <v>18</v>
      </c>
      <c r="DM525">
        <v>19</v>
      </c>
    </row>
    <row r="526" spans="1:117" hidden="1" x14ac:dyDescent="0.25">
      <c r="A526" t="s">
        <v>62</v>
      </c>
      <c r="B526" t="s">
        <v>101</v>
      </c>
      <c r="C526" t="s">
        <v>61</v>
      </c>
      <c r="D526" t="s">
        <v>61</v>
      </c>
      <c r="E526" t="s">
        <v>61</v>
      </c>
      <c r="F526" t="s">
        <v>61</v>
      </c>
      <c r="G526" t="s">
        <v>61</v>
      </c>
      <c r="H526" t="s">
        <v>101</v>
      </c>
      <c r="I526" t="s">
        <v>208</v>
      </c>
      <c r="J526" s="22">
        <v>43733</v>
      </c>
      <c r="K526" s="28">
        <v>18</v>
      </c>
      <c r="L526">
        <v>19</v>
      </c>
      <c r="M526">
        <v>20</v>
      </c>
      <c r="N526">
        <v>20</v>
      </c>
      <c r="O526">
        <v>0</v>
      </c>
      <c r="P526">
        <v>0</v>
      </c>
      <c r="Q526">
        <v>0</v>
      </c>
      <c r="R526">
        <v>1</v>
      </c>
      <c r="S526" s="28">
        <v>1</v>
      </c>
      <c r="AR526">
        <v>74.5</v>
      </c>
      <c r="AS526">
        <v>71.5</v>
      </c>
      <c r="AT526">
        <v>71</v>
      </c>
      <c r="AU526">
        <v>70</v>
      </c>
      <c r="AV526">
        <v>69.5</v>
      </c>
      <c r="AW526">
        <v>68.5</v>
      </c>
      <c r="AX526">
        <v>67</v>
      </c>
      <c r="AY526">
        <v>66</v>
      </c>
      <c r="AZ526">
        <v>69.5</v>
      </c>
      <c r="BA526">
        <v>75.5</v>
      </c>
      <c r="BB526">
        <v>82</v>
      </c>
      <c r="BC526">
        <v>87.5</v>
      </c>
      <c r="BD526">
        <v>90.5</v>
      </c>
      <c r="BE526">
        <v>92.5</v>
      </c>
      <c r="BF526">
        <v>94.5</v>
      </c>
      <c r="BG526">
        <v>97.5</v>
      </c>
      <c r="BH526">
        <v>98.5</v>
      </c>
      <c r="BI526">
        <v>98</v>
      </c>
      <c r="BJ526">
        <v>96.5</v>
      </c>
      <c r="BK526">
        <v>89</v>
      </c>
      <c r="BL526">
        <v>84</v>
      </c>
      <c r="BM526">
        <v>81.5</v>
      </c>
      <c r="BN526">
        <v>80</v>
      </c>
      <c r="BO526">
        <v>78</v>
      </c>
      <c r="DL526">
        <v>18</v>
      </c>
      <c r="DM526">
        <v>19</v>
      </c>
    </row>
    <row r="527" spans="1:117" hidden="1" x14ac:dyDescent="0.25">
      <c r="A527" t="s">
        <v>62</v>
      </c>
      <c r="B527" t="s">
        <v>35</v>
      </c>
      <c r="C527" t="s">
        <v>61</v>
      </c>
      <c r="D527" t="s">
        <v>61</v>
      </c>
      <c r="E527" t="s">
        <v>35</v>
      </c>
      <c r="F527" t="s">
        <v>61</v>
      </c>
      <c r="G527" t="s">
        <v>61</v>
      </c>
      <c r="H527" t="s">
        <v>61</v>
      </c>
      <c r="I527" t="s">
        <v>208</v>
      </c>
      <c r="J527" s="22">
        <v>43733</v>
      </c>
      <c r="K527" s="28">
        <v>18</v>
      </c>
      <c r="L527">
        <v>19</v>
      </c>
      <c r="M527">
        <v>1</v>
      </c>
      <c r="N527">
        <v>1</v>
      </c>
      <c r="O527">
        <v>0</v>
      </c>
      <c r="P527">
        <v>1</v>
      </c>
      <c r="Q527">
        <v>1</v>
      </c>
      <c r="R527">
        <v>1</v>
      </c>
      <c r="S527" s="28">
        <v>1</v>
      </c>
      <c r="AR527">
        <v>74.5</v>
      </c>
      <c r="AS527">
        <v>71.5</v>
      </c>
      <c r="AT527">
        <v>71</v>
      </c>
      <c r="AU527">
        <v>70</v>
      </c>
      <c r="AV527">
        <v>69.5</v>
      </c>
      <c r="AW527">
        <v>68.5</v>
      </c>
      <c r="AX527">
        <v>67</v>
      </c>
      <c r="AY527">
        <v>66</v>
      </c>
      <c r="AZ527">
        <v>69.5</v>
      </c>
      <c r="BA527">
        <v>75.5</v>
      </c>
      <c r="BB527">
        <v>82</v>
      </c>
      <c r="BC527">
        <v>87.5</v>
      </c>
      <c r="BD527">
        <v>90.5</v>
      </c>
      <c r="BE527">
        <v>92.5</v>
      </c>
      <c r="BF527">
        <v>94.5</v>
      </c>
      <c r="BG527">
        <v>97.5</v>
      </c>
      <c r="BH527">
        <v>98.5</v>
      </c>
      <c r="BI527">
        <v>98</v>
      </c>
      <c r="BJ527">
        <v>96.5</v>
      </c>
      <c r="BK527">
        <v>89</v>
      </c>
      <c r="BL527">
        <v>84</v>
      </c>
      <c r="BM527">
        <v>81.5</v>
      </c>
      <c r="BN527">
        <v>80</v>
      </c>
      <c r="BO527">
        <v>78</v>
      </c>
      <c r="DL527">
        <v>18</v>
      </c>
      <c r="DM527">
        <v>19</v>
      </c>
    </row>
    <row r="528" spans="1:117" hidden="1" x14ac:dyDescent="0.25">
      <c r="A528" t="s">
        <v>62</v>
      </c>
      <c r="B528" t="s">
        <v>210</v>
      </c>
      <c r="C528" t="s">
        <v>61</v>
      </c>
      <c r="D528" t="s">
        <v>210</v>
      </c>
      <c r="E528" t="s">
        <v>61</v>
      </c>
      <c r="F528" t="s">
        <v>61</v>
      </c>
      <c r="G528" t="s">
        <v>61</v>
      </c>
      <c r="H528" t="s">
        <v>61</v>
      </c>
      <c r="I528" t="s">
        <v>208</v>
      </c>
      <c r="J528" s="22">
        <v>43733</v>
      </c>
      <c r="K528" s="28">
        <v>18</v>
      </c>
      <c r="L528">
        <v>19</v>
      </c>
      <c r="M528">
        <v>1</v>
      </c>
      <c r="N528">
        <v>1</v>
      </c>
      <c r="O528">
        <v>0</v>
      </c>
      <c r="P528">
        <v>1</v>
      </c>
      <c r="Q528">
        <v>1</v>
      </c>
      <c r="R528">
        <v>1</v>
      </c>
      <c r="S528" s="28">
        <v>1</v>
      </c>
      <c r="AR528">
        <v>59.5</v>
      </c>
      <c r="AS528">
        <v>58</v>
      </c>
      <c r="AT528">
        <v>59</v>
      </c>
      <c r="AU528">
        <v>60.5</v>
      </c>
      <c r="AV528">
        <v>64</v>
      </c>
      <c r="AW528">
        <v>64.5</v>
      </c>
      <c r="AX528">
        <v>65.5</v>
      </c>
      <c r="AY528">
        <v>67</v>
      </c>
      <c r="AZ528">
        <v>72.5</v>
      </c>
      <c r="BA528">
        <v>75.5</v>
      </c>
      <c r="BB528">
        <v>80</v>
      </c>
      <c r="BC528">
        <v>84.5</v>
      </c>
      <c r="BD528">
        <v>88</v>
      </c>
      <c r="BE528">
        <v>89.5</v>
      </c>
      <c r="BF528">
        <v>88.5</v>
      </c>
      <c r="BG528">
        <v>80.5</v>
      </c>
      <c r="BH528">
        <v>77</v>
      </c>
      <c r="BI528">
        <v>76.5</v>
      </c>
      <c r="BJ528">
        <v>77.5</v>
      </c>
      <c r="BK528">
        <v>76.5</v>
      </c>
      <c r="BL528">
        <v>70</v>
      </c>
      <c r="BM528">
        <v>66.5</v>
      </c>
      <c r="BN528">
        <v>64.5</v>
      </c>
      <c r="BO528">
        <v>62</v>
      </c>
      <c r="DL528">
        <v>18</v>
      </c>
      <c r="DM528">
        <v>19</v>
      </c>
    </row>
    <row r="529" spans="1:121" hidden="1" x14ac:dyDescent="0.25">
      <c r="A529" t="s">
        <v>62</v>
      </c>
      <c r="B529" t="s">
        <v>38</v>
      </c>
      <c r="C529" t="s">
        <v>61</v>
      </c>
      <c r="D529" t="s">
        <v>61</v>
      </c>
      <c r="E529" t="s">
        <v>38</v>
      </c>
      <c r="F529" t="s">
        <v>61</v>
      </c>
      <c r="G529" t="s">
        <v>61</v>
      </c>
      <c r="H529" t="s">
        <v>61</v>
      </c>
      <c r="I529" t="s">
        <v>208</v>
      </c>
      <c r="J529" s="22">
        <v>43733</v>
      </c>
      <c r="K529" s="28">
        <v>18</v>
      </c>
      <c r="L529">
        <v>19</v>
      </c>
      <c r="M529">
        <v>2</v>
      </c>
      <c r="N529">
        <v>2</v>
      </c>
      <c r="O529">
        <v>0</v>
      </c>
      <c r="P529">
        <v>0</v>
      </c>
      <c r="Q529">
        <v>1</v>
      </c>
      <c r="R529">
        <v>1</v>
      </c>
      <c r="S529" s="28">
        <v>1</v>
      </c>
      <c r="AR529">
        <v>74.5</v>
      </c>
      <c r="AS529">
        <v>71.5</v>
      </c>
      <c r="AT529">
        <v>71</v>
      </c>
      <c r="AU529">
        <v>70</v>
      </c>
      <c r="AV529">
        <v>69.5</v>
      </c>
      <c r="AW529">
        <v>68.5</v>
      </c>
      <c r="AX529">
        <v>67</v>
      </c>
      <c r="AY529">
        <v>66</v>
      </c>
      <c r="AZ529">
        <v>69.5</v>
      </c>
      <c r="BA529">
        <v>75.5</v>
      </c>
      <c r="BB529">
        <v>82</v>
      </c>
      <c r="BC529">
        <v>87.5</v>
      </c>
      <c r="BD529">
        <v>90.5</v>
      </c>
      <c r="BE529">
        <v>92.5</v>
      </c>
      <c r="BF529">
        <v>94.5</v>
      </c>
      <c r="BG529">
        <v>97.5</v>
      </c>
      <c r="BH529">
        <v>98.5</v>
      </c>
      <c r="BI529">
        <v>98</v>
      </c>
      <c r="BJ529">
        <v>96.5</v>
      </c>
      <c r="BK529">
        <v>89</v>
      </c>
      <c r="BL529">
        <v>84</v>
      </c>
      <c r="BM529">
        <v>81.5</v>
      </c>
      <c r="BN529">
        <v>80</v>
      </c>
      <c r="BO529">
        <v>78</v>
      </c>
      <c r="DL529">
        <v>18</v>
      </c>
      <c r="DM529">
        <v>19</v>
      </c>
    </row>
    <row r="530" spans="1:121" hidden="1" x14ac:dyDescent="0.25">
      <c r="A530" t="s">
        <v>62</v>
      </c>
      <c r="B530" t="s">
        <v>188</v>
      </c>
      <c r="C530" t="s">
        <v>61</v>
      </c>
      <c r="D530" t="s">
        <v>188</v>
      </c>
      <c r="E530" t="s">
        <v>61</v>
      </c>
      <c r="F530" t="s">
        <v>61</v>
      </c>
      <c r="G530" t="s">
        <v>61</v>
      </c>
      <c r="H530" t="s">
        <v>61</v>
      </c>
      <c r="I530" t="s">
        <v>208</v>
      </c>
      <c r="J530" s="22">
        <v>43733</v>
      </c>
      <c r="K530" s="28">
        <v>18</v>
      </c>
      <c r="L530">
        <v>19</v>
      </c>
      <c r="M530">
        <v>1</v>
      </c>
      <c r="N530">
        <v>1</v>
      </c>
      <c r="O530">
        <v>0</v>
      </c>
      <c r="P530">
        <v>1</v>
      </c>
      <c r="Q530">
        <v>1</v>
      </c>
      <c r="R530">
        <v>1</v>
      </c>
      <c r="S530" s="28">
        <v>1</v>
      </c>
      <c r="AR530">
        <v>74.5</v>
      </c>
      <c r="AS530">
        <v>71.5</v>
      </c>
      <c r="AT530">
        <v>70.5</v>
      </c>
      <c r="AU530">
        <v>69</v>
      </c>
      <c r="AV530">
        <v>68.5</v>
      </c>
      <c r="AW530">
        <v>68</v>
      </c>
      <c r="AX530">
        <v>66.5</v>
      </c>
      <c r="AY530">
        <v>68</v>
      </c>
      <c r="AZ530">
        <v>74.5</v>
      </c>
      <c r="BA530">
        <v>82.5</v>
      </c>
      <c r="BB530">
        <v>85</v>
      </c>
      <c r="BC530">
        <v>88</v>
      </c>
      <c r="BD530">
        <v>89.5</v>
      </c>
      <c r="BE530">
        <v>91.5</v>
      </c>
      <c r="BF530">
        <v>94</v>
      </c>
      <c r="BG530">
        <v>95</v>
      </c>
      <c r="BH530">
        <v>96</v>
      </c>
      <c r="BI530">
        <v>94.5</v>
      </c>
      <c r="BJ530">
        <v>91</v>
      </c>
      <c r="BK530">
        <v>87.5</v>
      </c>
      <c r="BL530">
        <v>85.5</v>
      </c>
      <c r="BM530">
        <v>82</v>
      </c>
      <c r="BN530">
        <v>80</v>
      </c>
      <c r="BO530">
        <v>78</v>
      </c>
      <c r="DE530" s="24"/>
      <c r="DF530" s="24"/>
      <c r="DL530">
        <v>18</v>
      </c>
      <c r="DM530">
        <v>19</v>
      </c>
    </row>
    <row r="531" spans="1:121" hidden="1" x14ac:dyDescent="0.25">
      <c r="A531" t="s">
        <v>62</v>
      </c>
      <c r="B531" t="s">
        <v>36</v>
      </c>
      <c r="C531" t="s">
        <v>36</v>
      </c>
      <c r="D531" t="s">
        <v>61</v>
      </c>
      <c r="E531" t="s">
        <v>61</v>
      </c>
      <c r="F531" t="s">
        <v>61</v>
      </c>
      <c r="G531" t="s">
        <v>61</v>
      </c>
      <c r="H531" t="s">
        <v>61</v>
      </c>
      <c r="I531" t="s">
        <v>208</v>
      </c>
      <c r="J531" s="22">
        <v>43733</v>
      </c>
      <c r="K531" s="28">
        <v>18</v>
      </c>
      <c r="L531">
        <v>19</v>
      </c>
      <c r="M531">
        <v>39</v>
      </c>
      <c r="N531">
        <v>39</v>
      </c>
      <c r="O531">
        <v>1</v>
      </c>
      <c r="P531">
        <v>0</v>
      </c>
      <c r="Q531">
        <v>0</v>
      </c>
      <c r="R531">
        <v>0</v>
      </c>
      <c r="S531" s="28">
        <v>0</v>
      </c>
      <c r="T531">
        <v>47450.48</v>
      </c>
      <c r="U531">
        <v>45353.36</v>
      </c>
      <c r="V531">
        <v>42103.25</v>
      </c>
      <c r="W531">
        <v>38826.85</v>
      </c>
      <c r="X531">
        <v>35081.72</v>
      </c>
      <c r="Y531">
        <v>37425</v>
      </c>
      <c r="Z531">
        <v>41356.07</v>
      </c>
      <c r="AA531">
        <v>43143.37</v>
      </c>
      <c r="AB531">
        <v>47288.73</v>
      </c>
      <c r="AC531">
        <v>53893.69</v>
      </c>
      <c r="AD531">
        <v>58500.34</v>
      </c>
      <c r="AE531">
        <v>61665.23</v>
      </c>
      <c r="AF531">
        <v>63107.03</v>
      </c>
      <c r="AG531">
        <v>63220.58</v>
      </c>
      <c r="AH531">
        <v>63302.879999999997</v>
      </c>
      <c r="AI531">
        <v>64352.97</v>
      </c>
      <c r="AJ531">
        <v>64839.93</v>
      </c>
      <c r="AK531">
        <v>61791.69</v>
      </c>
      <c r="AL531">
        <v>58413.2</v>
      </c>
      <c r="AM531">
        <v>58209.74</v>
      </c>
      <c r="AN531">
        <v>55261.75</v>
      </c>
      <c r="AO531">
        <v>53198.48</v>
      </c>
      <c r="AP531">
        <v>49797.760000000002</v>
      </c>
      <c r="AQ531">
        <v>46705.54</v>
      </c>
      <c r="AR531">
        <v>74.115390000000005</v>
      </c>
      <c r="AS531">
        <v>71.153840000000002</v>
      </c>
      <c r="AT531">
        <v>70.679490000000001</v>
      </c>
      <c r="AU531">
        <v>69.730770000000007</v>
      </c>
      <c r="AV531">
        <v>69.333330000000004</v>
      </c>
      <c r="AW531">
        <v>68.384609999999995</v>
      </c>
      <c r="AX531">
        <v>66.948719999999994</v>
      </c>
      <c r="AY531">
        <v>66.076920000000001</v>
      </c>
      <c r="AZ531">
        <v>69.705119999999994</v>
      </c>
      <c r="BA531">
        <v>75.679490000000001</v>
      </c>
      <c r="BB531">
        <v>82.025639999999996</v>
      </c>
      <c r="BC531">
        <v>87.435900000000004</v>
      </c>
      <c r="BD531">
        <v>90.410259999999994</v>
      </c>
      <c r="BE531">
        <v>92.397440000000003</v>
      </c>
      <c r="BF531">
        <v>94.333330000000004</v>
      </c>
      <c r="BG531">
        <v>97</v>
      </c>
      <c r="BH531">
        <v>97.884619999999998</v>
      </c>
      <c r="BI531">
        <v>97.358980000000003</v>
      </c>
      <c r="BJ531">
        <v>95.871799999999993</v>
      </c>
      <c r="BK531">
        <v>88.641030000000001</v>
      </c>
      <c r="BL531">
        <v>83.679490000000001</v>
      </c>
      <c r="BM531">
        <v>81.128209999999996</v>
      </c>
      <c r="BN531">
        <v>79.602559999999997</v>
      </c>
      <c r="BO531">
        <v>77.589740000000006</v>
      </c>
      <c r="BP531">
        <v>-6295.3959999999997</v>
      </c>
      <c r="BQ531">
        <v>-5923.607</v>
      </c>
      <c r="BR531">
        <v>-4519.6350000000002</v>
      </c>
      <c r="BS531">
        <v>-2248.9580000000001</v>
      </c>
      <c r="BT531">
        <v>1344.71</v>
      </c>
      <c r="BU531">
        <v>815.13369999999998</v>
      </c>
      <c r="BV531">
        <v>457.82510000000002</v>
      </c>
      <c r="BW531">
        <v>452.9436</v>
      </c>
      <c r="BX531">
        <v>-698.58870000000002</v>
      </c>
      <c r="BY531">
        <v>-2331.5079999999998</v>
      </c>
      <c r="BZ531">
        <v>-3228.1439999999998</v>
      </c>
      <c r="CA531">
        <v>-3707.4580000000001</v>
      </c>
      <c r="CB531">
        <v>-3194.087</v>
      </c>
      <c r="CC531">
        <v>-2790.51</v>
      </c>
      <c r="CD531">
        <v>-1516.377</v>
      </c>
      <c r="CE531">
        <v>-2421.1529999999998</v>
      </c>
      <c r="CF531">
        <v>-3124.694</v>
      </c>
      <c r="CG531">
        <v>-1764.9280000000001</v>
      </c>
      <c r="CH531">
        <v>-165.4675</v>
      </c>
      <c r="CI531">
        <v>-1528.7560000000001</v>
      </c>
      <c r="CJ531">
        <v>-245.31639999999999</v>
      </c>
      <c r="CK531">
        <v>-507.8415</v>
      </c>
      <c r="CL531">
        <v>-222.31469999999999</v>
      </c>
      <c r="CM531">
        <v>-81.069730000000007</v>
      </c>
      <c r="CN531">
        <v>546301.69999999995</v>
      </c>
      <c r="CO531">
        <v>762344</v>
      </c>
      <c r="CP531">
        <v>731357.7</v>
      </c>
      <c r="CQ531">
        <v>428292.5</v>
      </c>
      <c r="CR531">
        <v>261916.79999999999</v>
      </c>
      <c r="CS531">
        <v>89697.93</v>
      </c>
      <c r="CT531">
        <v>84711.58</v>
      </c>
      <c r="CU531">
        <v>120869.6</v>
      </c>
      <c r="CV531">
        <v>102132.7</v>
      </c>
      <c r="CW531">
        <v>267373</v>
      </c>
      <c r="CX531">
        <v>549854.4</v>
      </c>
      <c r="CY531">
        <v>785891.7</v>
      </c>
      <c r="CZ531">
        <v>771721.4</v>
      </c>
      <c r="DA531">
        <v>693439.2</v>
      </c>
      <c r="DB531">
        <v>631824.80000000005</v>
      </c>
      <c r="DC531">
        <v>603115.30000000005</v>
      </c>
      <c r="DD531">
        <v>634292.1</v>
      </c>
      <c r="DE531" s="24">
        <v>641253.80000000005</v>
      </c>
      <c r="DF531" s="24">
        <v>581680.9</v>
      </c>
      <c r="DG531">
        <v>426067.5</v>
      </c>
      <c r="DH531">
        <v>376488.5</v>
      </c>
      <c r="DI531">
        <v>129718.7</v>
      </c>
      <c r="DJ531">
        <v>34542.58</v>
      </c>
      <c r="DK531">
        <v>125253.7</v>
      </c>
      <c r="DL531">
        <v>18</v>
      </c>
      <c r="DM531">
        <v>19</v>
      </c>
    </row>
    <row r="532" spans="1:121" hidden="1" x14ac:dyDescent="0.25">
      <c r="A532" t="s">
        <v>62</v>
      </c>
      <c r="B532" t="s">
        <v>102</v>
      </c>
      <c r="C532" t="s">
        <v>61</v>
      </c>
      <c r="D532" t="s">
        <v>61</v>
      </c>
      <c r="E532" t="s">
        <v>61</v>
      </c>
      <c r="F532" t="s">
        <v>61</v>
      </c>
      <c r="G532" t="s">
        <v>61</v>
      </c>
      <c r="H532" t="s">
        <v>102</v>
      </c>
      <c r="I532" t="s">
        <v>208</v>
      </c>
      <c r="J532" s="22">
        <v>43733</v>
      </c>
      <c r="K532" s="28">
        <v>18</v>
      </c>
      <c r="L532">
        <v>19</v>
      </c>
      <c r="M532">
        <v>43</v>
      </c>
      <c r="N532">
        <v>43</v>
      </c>
      <c r="O532">
        <v>1</v>
      </c>
      <c r="P532">
        <v>0</v>
      </c>
      <c r="Q532">
        <v>0</v>
      </c>
      <c r="R532">
        <v>0</v>
      </c>
      <c r="S532" s="28">
        <v>0</v>
      </c>
      <c r="T532">
        <v>49528.58</v>
      </c>
      <c r="U532">
        <v>47544.74</v>
      </c>
      <c r="V532">
        <v>44309.79</v>
      </c>
      <c r="W532">
        <v>41018.230000000003</v>
      </c>
      <c r="X532">
        <v>37421.75</v>
      </c>
      <c r="Y532">
        <v>40528.47</v>
      </c>
      <c r="Z532">
        <v>45750.74</v>
      </c>
      <c r="AA532">
        <v>47371.18</v>
      </c>
      <c r="AB532">
        <v>52679.83</v>
      </c>
      <c r="AC532">
        <v>60588.59</v>
      </c>
      <c r="AD532">
        <v>66220.09</v>
      </c>
      <c r="AE532">
        <v>69711.72</v>
      </c>
      <c r="AF532">
        <v>71315.990000000005</v>
      </c>
      <c r="AG532">
        <v>71619.17</v>
      </c>
      <c r="AH532">
        <v>71942.080000000002</v>
      </c>
      <c r="AI532">
        <v>72965.97</v>
      </c>
      <c r="AJ532">
        <v>73207.38</v>
      </c>
      <c r="AK532">
        <v>68743.67</v>
      </c>
      <c r="AL532">
        <v>64704.45</v>
      </c>
      <c r="AM532">
        <v>63403.78</v>
      </c>
      <c r="AN532">
        <v>59023.24</v>
      </c>
      <c r="AO532">
        <v>56700.95</v>
      </c>
      <c r="AP532">
        <v>52457.19</v>
      </c>
      <c r="AQ532">
        <v>49178.94</v>
      </c>
      <c r="AR532">
        <v>74.151160000000004</v>
      </c>
      <c r="AS532">
        <v>71.186049999999994</v>
      </c>
      <c r="AT532">
        <v>70.709299999999999</v>
      </c>
      <c r="AU532">
        <v>69.75582</v>
      </c>
      <c r="AV532">
        <v>69.348839999999996</v>
      </c>
      <c r="AW532">
        <v>68.395349999999993</v>
      </c>
      <c r="AX532">
        <v>66.953490000000002</v>
      </c>
      <c r="AY532">
        <v>66.069770000000005</v>
      </c>
      <c r="AZ532">
        <v>69.686049999999994</v>
      </c>
      <c r="BA532">
        <v>75.662790000000001</v>
      </c>
      <c r="BB532">
        <v>82.023250000000004</v>
      </c>
      <c r="BC532">
        <v>87.441860000000005</v>
      </c>
      <c r="BD532">
        <v>90.418610000000001</v>
      </c>
      <c r="BE532">
        <v>92.406970000000001</v>
      </c>
      <c r="BF532">
        <v>94.348839999999996</v>
      </c>
      <c r="BG532">
        <v>97.046509999999998</v>
      </c>
      <c r="BH532">
        <v>97.941860000000005</v>
      </c>
      <c r="BI532">
        <v>97.418599999999998</v>
      </c>
      <c r="BJ532">
        <v>95.930229999999995</v>
      </c>
      <c r="BK532">
        <v>88.674419999999998</v>
      </c>
      <c r="BL532">
        <v>83.709299999999999</v>
      </c>
      <c r="BM532">
        <v>81.162790000000001</v>
      </c>
      <c r="BN532">
        <v>79.639529999999993</v>
      </c>
      <c r="BO532">
        <v>77.62791</v>
      </c>
      <c r="BP532">
        <v>-6192.2979999999998</v>
      </c>
      <c r="BQ532">
        <v>-5934.3950000000004</v>
      </c>
      <c r="BR532">
        <v>-4535.2569999999996</v>
      </c>
      <c r="BS532">
        <v>-2266.0050000000001</v>
      </c>
      <c r="BT532">
        <v>1383.5229999999999</v>
      </c>
      <c r="BU532">
        <v>870.70600000000002</v>
      </c>
      <c r="BV532">
        <v>308.4674</v>
      </c>
      <c r="BW532">
        <v>462.80470000000003</v>
      </c>
      <c r="BX532">
        <v>-696.80179999999996</v>
      </c>
      <c r="BY532">
        <v>-2255.8809999999999</v>
      </c>
      <c r="BZ532">
        <v>-3129.1640000000002</v>
      </c>
      <c r="CA532">
        <v>-3688.2049999999999</v>
      </c>
      <c r="CB532">
        <v>-3123.0839999999998</v>
      </c>
      <c r="CC532">
        <v>-2887.8159999999998</v>
      </c>
      <c r="CD532">
        <v>-1789.393</v>
      </c>
      <c r="CE532">
        <v>-2792.2849999999999</v>
      </c>
      <c r="CF532">
        <v>-3365.6289999999999</v>
      </c>
      <c r="CG532">
        <v>-1283.4780000000001</v>
      </c>
      <c r="CH532">
        <v>199.4016</v>
      </c>
      <c r="CI532">
        <v>-1400.5350000000001</v>
      </c>
      <c r="CJ532">
        <v>-61.065669999999997</v>
      </c>
      <c r="CK532">
        <v>-417.25240000000002</v>
      </c>
      <c r="CL532">
        <v>-204.37309999999999</v>
      </c>
      <c r="CM532">
        <v>-103.3661</v>
      </c>
      <c r="CN532">
        <v>549263.9</v>
      </c>
      <c r="CO532">
        <v>764640.6</v>
      </c>
      <c r="CP532">
        <v>734021.9</v>
      </c>
      <c r="CQ532">
        <v>430729.7</v>
      </c>
      <c r="CR532">
        <v>265303.09999999998</v>
      </c>
      <c r="CS532">
        <v>93441.91</v>
      </c>
      <c r="CT532">
        <v>88564.160000000003</v>
      </c>
      <c r="CU532">
        <v>126023.4</v>
      </c>
      <c r="CV532">
        <v>105293.4</v>
      </c>
      <c r="CW532">
        <v>271170.90000000002</v>
      </c>
      <c r="CX532">
        <v>554504.9</v>
      </c>
      <c r="CY532">
        <v>788500.9</v>
      </c>
      <c r="CZ532">
        <v>773343.4</v>
      </c>
      <c r="DA532">
        <v>695285.3</v>
      </c>
      <c r="DB532">
        <v>641706.80000000005</v>
      </c>
      <c r="DC532">
        <v>614254.5</v>
      </c>
      <c r="DD532">
        <v>650435.5</v>
      </c>
      <c r="DE532" s="24">
        <v>651773.5</v>
      </c>
      <c r="DF532" s="24">
        <v>592562.9</v>
      </c>
      <c r="DG532">
        <v>436150.9</v>
      </c>
      <c r="DH532">
        <v>380357.2</v>
      </c>
      <c r="DI532">
        <v>132870.6</v>
      </c>
      <c r="DJ532">
        <v>38418.49</v>
      </c>
      <c r="DK532">
        <v>128273</v>
      </c>
      <c r="DL532">
        <v>18</v>
      </c>
      <c r="DM532">
        <v>19</v>
      </c>
    </row>
    <row r="533" spans="1:121" hidden="1" x14ac:dyDescent="0.25">
      <c r="A533" t="s">
        <v>62</v>
      </c>
      <c r="B533" t="s">
        <v>202</v>
      </c>
      <c r="C533" t="s">
        <v>61</v>
      </c>
      <c r="D533" t="s">
        <v>61</v>
      </c>
      <c r="E533" t="s">
        <v>61</v>
      </c>
      <c r="F533" t="s">
        <v>97</v>
      </c>
      <c r="G533" t="s">
        <v>61</v>
      </c>
      <c r="H533" t="s">
        <v>61</v>
      </c>
      <c r="I533" t="s">
        <v>208</v>
      </c>
      <c r="J533" s="22">
        <v>43733</v>
      </c>
      <c r="K533" s="28">
        <v>18</v>
      </c>
      <c r="L533">
        <v>19</v>
      </c>
      <c r="M533">
        <v>63</v>
      </c>
      <c r="N533">
        <v>63</v>
      </c>
      <c r="O533">
        <v>1</v>
      </c>
      <c r="P533">
        <v>0</v>
      </c>
      <c r="Q533">
        <v>0</v>
      </c>
      <c r="R533">
        <v>0</v>
      </c>
      <c r="S533" s="28">
        <v>0</v>
      </c>
      <c r="T533">
        <v>50466.29</v>
      </c>
      <c r="U533">
        <v>48496.47</v>
      </c>
      <c r="V533">
        <v>45251.57</v>
      </c>
      <c r="W533">
        <v>41938.21</v>
      </c>
      <c r="X533">
        <v>38344.06</v>
      </c>
      <c r="Y533">
        <v>41696.99</v>
      </c>
      <c r="Z533">
        <v>47251.67</v>
      </c>
      <c r="AA533">
        <v>48921.67</v>
      </c>
      <c r="AB533">
        <v>54569.14</v>
      </c>
      <c r="AC533">
        <v>62911</v>
      </c>
      <c r="AD533">
        <v>68804.679999999993</v>
      </c>
      <c r="AE533">
        <v>72412.12</v>
      </c>
      <c r="AF533">
        <v>74074.03</v>
      </c>
      <c r="AG533">
        <v>74353.06</v>
      </c>
      <c r="AH533">
        <v>74945.73</v>
      </c>
      <c r="AI533">
        <v>75881.69</v>
      </c>
      <c r="AJ533">
        <v>76087.06</v>
      </c>
      <c r="AK533">
        <v>71094.62</v>
      </c>
      <c r="AL533">
        <v>66698.84</v>
      </c>
      <c r="AM533">
        <v>64740.84</v>
      </c>
      <c r="AN533">
        <v>60306.76</v>
      </c>
      <c r="AO533">
        <v>57894.87</v>
      </c>
      <c r="AP533">
        <v>53555.94</v>
      </c>
      <c r="AQ533">
        <v>50228.24</v>
      </c>
      <c r="AR533">
        <v>74.261899999999997</v>
      </c>
      <c r="AS533">
        <v>71.285709999999995</v>
      </c>
      <c r="AT533">
        <v>70.801580000000001</v>
      </c>
      <c r="AU533">
        <v>69.833330000000004</v>
      </c>
      <c r="AV533">
        <v>69.396829999999994</v>
      </c>
      <c r="AW533">
        <v>68.428569999999993</v>
      </c>
      <c r="AX533">
        <v>66.968249999999998</v>
      </c>
      <c r="AY533">
        <v>66.047619999999995</v>
      </c>
      <c r="AZ533">
        <v>69.626980000000003</v>
      </c>
      <c r="BA533">
        <v>75.611109999999996</v>
      </c>
      <c r="BB533">
        <v>82.015879999999996</v>
      </c>
      <c r="BC533">
        <v>87.460319999999996</v>
      </c>
      <c r="BD533">
        <v>90.44444</v>
      </c>
      <c r="BE533">
        <v>92.436509999999998</v>
      </c>
      <c r="BF533">
        <v>94.396829999999994</v>
      </c>
      <c r="BG533">
        <v>97.190479999999994</v>
      </c>
      <c r="BH533">
        <v>98.119039999999998</v>
      </c>
      <c r="BI533">
        <v>97.603170000000006</v>
      </c>
      <c r="BJ533">
        <v>96.111109999999996</v>
      </c>
      <c r="BK533">
        <v>88.777780000000007</v>
      </c>
      <c r="BL533">
        <v>83.801590000000004</v>
      </c>
      <c r="BM533">
        <v>81.269840000000002</v>
      </c>
      <c r="BN533">
        <v>79.753969999999995</v>
      </c>
      <c r="BO533">
        <v>77.746030000000005</v>
      </c>
      <c r="BP533">
        <v>-6186.3789999999999</v>
      </c>
      <c r="BQ533">
        <v>-5933.201</v>
      </c>
      <c r="BR533">
        <v>-4524.6260000000002</v>
      </c>
      <c r="BS533">
        <v>-2246.8780000000002</v>
      </c>
      <c r="BT533">
        <v>1398.6489999999999</v>
      </c>
      <c r="BU533">
        <v>877.56709999999998</v>
      </c>
      <c r="BV533">
        <v>270.22629999999998</v>
      </c>
      <c r="BW533">
        <v>419.06709999999998</v>
      </c>
      <c r="BX533">
        <v>-670.51549999999997</v>
      </c>
      <c r="BY533">
        <v>-2223.3069999999998</v>
      </c>
      <c r="BZ533">
        <v>-3151.9789999999998</v>
      </c>
      <c r="CA533">
        <v>-3691.6149999999998</v>
      </c>
      <c r="CB533">
        <v>-3149.058</v>
      </c>
      <c r="CC533">
        <v>-2860.3130000000001</v>
      </c>
      <c r="CD533">
        <v>-1877.646</v>
      </c>
      <c r="CE533">
        <v>-2869.328</v>
      </c>
      <c r="CF533">
        <v>-3472.8879999999999</v>
      </c>
      <c r="CG533">
        <v>-1182.355</v>
      </c>
      <c r="CH533">
        <v>330.32350000000002</v>
      </c>
      <c r="CI533">
        <v>-1316.201</v>
      </c>
      <c r="CJ533">
        <v>-20.665369999999999</v>
      </c>
      <c r="CK533">
        <v>-369.80869999999999</v>
      </c>
      <c r="CL533">
        <v>-227.1746</v>
      </c>
      <c r="CM533">
        <v>-133.65530000000001</v>
      </c>
      <c r="CN533">
        <v>549367.1</v>
      </c>
      <c r="CO533">
        <v>764744.4</v>
      </c>
      <c r="CP533">
        <v>734108.1</v>
      </c>
      <c r="CQ533">
        <v>430808.6</v>
      </c>
      <c r="CR533">
        <v>265392.09999999998</v>
      </c>
      <c r="CS533">
        <v>93639.21</v>
      </c>
      <c r="CT533">
        <v>88768.9</v>
      </c>
      <c r="CU533">
        <v>126403.4</v>
      </c>
      <c r="CV533">
        <v>106120.2</v>
      </c>
      <c r="CW533">
        <v>271752.2</v>
      </c>
      <c r="CX533">
        <v>554839.19999999995</v>
      </c>
      <c r="CY533">
        <v>788719.2</v>
      </c>
      <c r="CZ533">
        <v>773497.5</v>
      </c>
      <c r="DA533">
        <v>695508.1</v>
      </c>
      <c r="DB533">
        <v>642674</v>
      </c>
      <c r="DC533">
        <v>615347.9</v>
      </c>
      <c r="DD533">
        <v>652955.30000000005</v>
      </c>
      <c r="DE533" s="24">
        <v>652827.30000000005</v>
      </c>
      <c r="DF533" s="24">
        <v>593491.4</v>
      </c>
      <c r="DG533">
        <v>436840.9</v>
      </c>
      <c r="DH533">
        <v>380756.5</v>
      </c>
      <c r="DI533">
        <v>133288.79999999999</v>
      </c>
      <c r="DJ533">
        <v>38711.64</v>
      </c>
      <c r="DK533">
        <v>128572.8</v>
      </c>
      <c r="DL533">
        <v>18</v>
      </c>
      <c r="DM533">
        <v>19</v>
      </c>
    </row>
    <row r="534" spans="1:121" hidden="1" x14ac:dyDescent="0.25">
      <c r="A534" t="s">
        <v>62</v>
      </c>
      <c r="B534" t="s">
        <v>61</v>
      </c>
      <c r="C534" t="s">
        <v>61</v>
      </c>
      <c r="D534" t="s">
        <v>61</v>
      </c>
      <c r="E534" t="s">
        <v>61</v>
      </c>
      <c r="F534" t="s">
        <v>61</v>
      </c>
      <c r="G534" t="s">
        <v>61</v>
      </c>
      <c r="H534" t="s">
        <v>61</v>
      </c>
      <c r="I534" t="s">
        <v>208</v>
      </c>
      <c r="J534" s="22">
        <v>43733</v>
      </c>
      <c r="K534" s="28">
        <v>18</v>
      </c>
      <c r="L534">
        <v>19</v>
      </c>
      <c r="M534">
        <v>63</v>
      </c>
      <c r="N534">
        <v>63</v>
      </c>
      <c r="O534">
        <v>1</v>
      </c>
      <c r="P534">
        <v>0</v>
      </c>
      <c r="Q534">
        <v>0</v>
      </c>
      <c r="R534">
        <v>0</v>
      </c>
      <c r="S534" s="28">
        <v>0</v>
      </c>
      <c r="T534">
        <v>50466.29</v>
      </c>
      <c r="U534">
        <v>48496.47</v>
      </c>
      <c r="V534">
        <v>45251.57</v>
      </c>
      <c r="W534">
        <v>41938.21</v>
      </c>
      <c r="X534">
        <v>38344.06</v>
      </c>
      <c r="Y534">
        <v>41696.99</v>
      </c>
      <c r="Z534">
        <v>47251.67</v>
      </c>
      <c r="AA534">
        <v>48921.67</v>
      </c>
      <c r="AB534">
        <v>54569.14</v>
      </c>
      <c r="AC534">
        <v>62911</v>
      </c>
      <c r="AD534">
        <v>68804.679999999993</v>
      </c>
      <c r="AE534">
        <v>72412.12</v>
      </c>
      <c r="AF534">
        <v>74074.03</v>
      </c>
      <c r="AG534">
        <v>74353.06</v>
      </c>
      <c r="AH534">
        <v>74945.73</v>
      </c>
      <c r="AI534">
        <v>75881.69</v>
      </c>
      <c r="AJ534">
        <v>76087.06</v>
      </c>
      <c r="AK534">
        <v>71094.62</v>
      </c>
      <c r="AL534">
        <v>66698.84</v>
      </c>
      <c r="AM534">
        <v>64740.84</v>
      </c>
      <c r="AN534">
        <v>60306.76</v>
      </c>
      <c r="AO534">
        <v>57894.87</v>
      </c>
      <c r="AP534">
        <v>53555.94</v>
      </c>
      <c r="AQ534">
        <v>50228.24</v>
      </c>
      <c r="AR534">
        <v>74.261899999999997</v>
      </c>
      <c r="AS534">
        <v>71.285709999999995</v>
      </c>
      <c r="AT534">
        <v>70.801580000000001</v>
      </c>
      <c r="AU534">
        <v>69.833330000000004</v>
      </c>
      <c r="AV534">
        <v>69.396829999999994</v>
      </c>
      <c r="AW534">
        <v>68.428569999999993</v>
      </c>
      <c r="AX534">
        <v>66.968249999999998</v>
      </c>
      <c r="AY534">
        <v>66.047619999999995</v>
      </c>
      <c r="AZ534">
        <v>69.626980000000003</v>
      </c>
      <c r="BA534">
        <v>75.611109999999996</v>
      </c>
      <c r="BB534">
        <v>82.015879999999996</v>
      </c>
      <c r="BC534">
        <v>87.460319999999996</v>
      </c>
      <c r="BD534">
        <v>90.44444</v>
      </c>
      <c r="BE534">
        <v>92.436509999999998</v>
      </c>
      <c r="BF534">
        <v>94.396829999999994</v>
      </c>
      <c r="BG534">
        <v>97.190479999999994</v>
      </c>
      <c r="BH534">
        <v>98.119039999999998</v>
      </c>
      <c r="BI534">
        <v>97.603170000000006</v>
      </c>
      <c r="BJ534">
        <v>96.111109999999996</v>
      </c>
      <c r="BK534">
        <v>88.777780000000007</v>
      </c>
      <c r="BL534">
        <v>83.801590000000004</v>
      </c>
      <c r="BM534">
        <v>81.269840000000002</v>
      </c>
      <c r="BN534">
        <v>79.753969999999995</v>
      </c>
      <c r="BO534">
        <v>77.746030000000005</v>
      </c>
      <c r="BP534">
        <v>-6186.3789999999999</v>
      </c>
      <c r="BQ534">
        <v>-5933.201</v>
      </c>
      <c r="BR534">
        <v>-4524.6260000000002</v>
      </c>
      <c r="BS534">
        <v>-2246.8780000000002</v>
      </c>
      <c r="BT534">
        <v>1398.6489999999999</v>
      </c>
      <c r="BU534">
        <v>877.56709999999998</v>
      </c>
      <c r="BV534">
        <v>270.22629999999998</v>
      </c>
      <c r="BW534">
        <v>419.06709999999998</v>
      </c>
      <c r="BX534">
        <v>-670.51549999999997</v>
      </c>
      <c r="BY534">
        <v>-2223.3069999999998</v>
      </c>
      <c r="BZ534">
        <v>-3151.9789999999998</v>
      </c>
      <c r="CA534">
        <v>-3691.6149999999998</v>
      </c>
      <c r="CB534">
        <v>-3149.058</v>
      </c>
      <c r="CC534">
        <v>-2860.3130000000001</v>
      </c>
      <c r="CD534">
        <v>-1877.646</v>
      </c>
      <c r="CE534">
        <v>-2869.328</v>
      </c>
      <c r="CF534">
        <v>-3472.8879999999999</v>
      </c>
      <c r="CG534">
        <v>-1182.355</v>
      </c>
      <c r="CH534">
        <v>330.32350000000002</v>
      </c>
      <c r="CI534">
        <v>-1316.201</v>
      </c>
      <c r="CJ534">
        <v>-20.665369999999999</v>
      </c>
      <c r="CK534">
        <v>-369.80869999999999</v>
      </c>
      <c r="CL534">
        <v>-227.1746</v>
      </c>
      <c r="CM534">
        <v>-133.65530000000001</v>
      </c>
      <c r="CN534">
        <v>549367.1</v>
      </c>
      <c r="CO534">
        <v>764744.4</v>
      </c>
      <c r="CP534">
        <v>734108.1</v>
      </c>
      <c r="CQ534">
        <v>430808.6</v>
      </c>
      <c r="CR534">
        <v>265392.09999999998</v>
      </c>
      <c r="CS534">
        <v>93639.21</v>
      </c>
      <c r="CT534">
        <v>88768.9</v>
      </c>
      <c r="CU534">
        <v>126403.4</v>
      </c>
      <c r="CV534">
        <v>106120.2</v>
      </c>
      <c r="CW534">
        <v>271752.2</v>
      </c>
      <c r="CX534">
        <v>554839.19999999995</v>
      </c>
      <c r="CY534">
        <v>788719.2</v>
      </c>
      <c r="CZ534">
        <v>773497.5</v>
      </c>
      <c r="DA534">
        <v>695508.1</v>
      </c>
      <c r="DB534">
        <v>642674</v>
      </c>
      <c r="DC534">
        <v>615347.9</v>
      </c>
      <c r="DD534">
        <v>652955.30000000005</v>
      </c>
      <c r="DE534" s="24">
        <v>652827.30000000005</v>
      </c>
      <c r="DF534" s="24">
        <v>593491.4</v>
      </c>
      <c r="DG534">
        <v>436840.9</v>
      </c>
      <c r="DH534">
        <v>380756.5</v>
      </c>
      <c r="DI534">
        <v>133288.79999999999</v>
      </c>
      <c r="DJ534">
        <v>38711.64</v>
      </c>
      <c r="DK534">
        <v>128572.8</v>
      </c>
      <c r="DL534">
        <v>18</v>
      </c>
      <c r="DM534">
        <v>19</v>
      </c>
    </row>
    <row r="535" spans="1:121" hidden="1" x14ac:dyDescent="0.25">
      <c r="A535" t="s">
        <v>62</v>
      </c>
      <c r="B535" t="s">
        <v>36</v>
      </c>
      <c r="C535" t="s">
        <v>36</v>
      </c>
      <c r="D535" t="s">
        <v>61</v>
      </c>
      <c r="E535" t="s">
        <v>61</v>
      </c>
      <c r="F535" t="s">
        <v>61</v>
      </c>
      <c r="G535" t="s">
        <v>61</v>
      </c>
      <c r="H535" t="s">
        <v>61</v>
      </c>
      <c r="I535" t="s">
        <v>199</v>
      </c>
      <c r="J535" s="22">
        <v>43733</v>
      </c>
      <c r="K535" s="28">
        <v>18</v>
      </c>
      <c r="L535">
        <v>19</v>
      </c>
      <c r="M535">
        <v>37</v>
      </c>
      <c r="N535">
        <v>37</v>
      </c>
      <c r="O535">
        <v>0</v>
      </c>
      <c r="P535">
        <v>0</v>
      </c>
      <c r="Q535">
        <v>0</v>
      </c>
      <c r="R535">
        <v>0</v>
      </c>
      <c r="S535" s="28">
        <v>0</v>
      </c>
      <c r="T535">
        <v>5979.741</v>
      </c>
      <c r="U535">
        <v>5835.2579999999998</v>
      </c>
      <c r="V535">
        <v>5701.2209999999995</v>
      </c>
      <c r="W535">
        <v>5549.6610000000001</v>
      </c>
      <c r="X535">
        <v>5437.0230000000001</v>
      </c>
      <c r="Y535">
        <v>6728.741</v>
      </c>
      <c r="Z535">
        <v>8310.5439999999999</v>
      </c>
      <c r="AA535">
        <v>8536.3439999999991</v>
      </c>
      <c r="AB535">
        <v>10327.08</v>
      </c>
      <c r="AC535">
        <v>12485.19</v>
      </c>
      <c r="AD535">
        <v>14080.75</v>
      </c>
      <c r="AE535">
        <v>14427.02</v>
      </c>
      <c r="AF535">
        <v>15053.56</v>
      </c>
      <c r="AG535">
        <v>15143.12</v>
      </c>
      <c r="AH535">
        <v>15961.17</v>
      </c>
      <c r="AI535">
        <v>15834.96</v>
      </c>
      <c r="AJ535">
        <v>15581.08</v>
      </c>
      <c r="AK535">
        <v>12585.26</v>
      </c>
      <c r="AL535">
        <v>11113.47</v>
      </c>
      <c r="AM535">
        <v>8767.52</v>
      </c>
      <c r="AN535">
        <v>7903.4340000000002</v>
      </c>
      <c r="AO535">
        <v>7277.0190000000002</v>
      </c>
      <c r="AP535">
        <v>7143.9690000000001</v>
      </c>
      <c r="AQ535">
        <v>6776.95</v>
      </c>
      <c r="AR535">
        <v>74.0946</v>
      </c>
      <c r="AS535">
        <v>71.135130000000004</v>
      </c>
      <c r="AT535">
        <v>70.675669999999997</v>
      </c>
      <c r="AU535">
        <v>69.74324</v>
      </c>
      <c r="AV535">
        <v>69.351349999999996</v>
      </c>
      <c r="AW535">
        <v>68.391890000000004</v>
      </c>
      <c r="AX535">
        <v>66.959460000000007</v>
      </c>
      <c r="AY535">
        <v>66.027019999999993</v>
      </c>
      <c r="AZ535">
        <v>69.58108</v>
      </c>
      <c r="BA535">
        <v>75.5</v>
      </c>
      <c r="BB535">
        <v>81.945949999999996</v>
      </c>
      <c r="BC535">
        <v>87.41892</v>
      </c>
      <c r="BD535">
        <v>90.432429999999997</v>
      </c>
      <c r="BE535">
        <v>92.41892</v>
      </c>
      <c r="BF535">
        <v>94.33784</v>
      </c>
      <c r="BG535">
        <v>97.040539999999993</v>
      </c>
      <c r="BH535">
        <v>97.91892</v>
      </c>
      <c r="BI535">
        <v>97.41892</v>
      </c>
      <c r="BJ535">
        <v>95.986490000000003</v>
      </c>
      <c r="BK535">
        <v>88.66216</v>
      </c>
      <c r="BL535">
        <v>83.621619999999993</v>
      </c>
      <c r="BM535">
        <v>81.0946</v>
      </c>
      <c r="BN535">
        <v>79.58108</v>
      </c>
      <c r="BO535">
        <v>77.567570000000003</v>
      </c>
      <c r="BP535">
        <v>-102.87949999999999</v>
      </c>
      <c r="BQ535">
        <v>-76.693830000000005</v>
      </c>
      <c r="BR535">
        <v>-101.36190000000001</v>
      </c>
      <c r="BS535">
        <v>-10.31249</v>
      </c>
      <c r="BT535">
        <v>-58.347610000000003</v>
      </c>
      <c r="BU535">
        <v>-137.6259</v>
      </c>
      <c r="BV535">
        <v>-164.86500000000001</v>
      </c>
      <c r="BW535">
        <v>41.35651</v>
      </c>
      <c r="BX535">
        <v>73.24512</v>
      </c>
      <c r="BY535">
        <v>265.39069999999998</v>
      </c>
      <c r="BZ535">
        <v>27.374919999999999</v>
      </c>
      <c r="CA535">
        <v>146.3253</v>
      </c>
      <c r="CB535">
        <v>-22.64507</v>
      </c>
      <c r="CC535">
        <v>86.426069999999996</v>
      </c>
      <c r="CD535">
        <v>-142.8646</v>
      </c>
      <c r="CE535">
        <v>-87.173469999999995</v>
      </c>
      <c r="CF535">
        <v>-288.2987</v>
      </c>
      <c r="CG535">
        <v>1295.0650000000001</v>
      </c>
      <c r="CH535">
        <v>1197.1569999999999</v>
      </c>
      <c r="CI535">
        <v>407.21800000000002</v>
      </c>
      <c r="CJ535">
        <v>111.49250000000001</v>
      </c>
      <c r="CK535">
        <v>-20.884519999999998</v>
      </c>
      <c r="CL535">
        <v>-400.4803</v>
      </c>
      <c r="CM535">
        <v>-418.08120000000002</v>
      </c>
      <c r="CN535">
        <v>1513.596</v>
      </c>
      <c r="CO535">
        <v>1502.1769999999999</v>
      </c>
      <c r="CP535">
        <v>1044.627</v>
      </c>
      <c r="CQ535">
        <v>1187.575</v>
      </c>
      <c r="CR535">
        <v>1043.2090000000001</v>
      </c>
      <c r="CS535">
        <v>2796.402</v>
      </c>
      <c r="CT535">
        <v>2364.6219999999998</v>
      </c>
      <c r="CU535">
        <v>2037.788</v>
      </c>
      <c r="CV535">
        <v>2925.712</v>
      </c>
      <c r="CW535">
        <v>5401.2550000000001</v>
      </c>
      <c r="CX535">
        <v>5430.7250000000004</v>
      </c>
      <c r="CY535">
        <v>2426.4229999999998</v>
      </c>
      <c r="CZ535">
        <v>2525.962</v>
      </c>
      <c r="DA535">
        <v>3099.2530000000002</v>
      </c>
      <c r="DB535">
        <v>24951.040000000001</v>
      </c>
      <c r="DC535">
        <v>21547.99</v>
      </c>
      <c r="DD535">
        <v>26214.25</v>
      </c>
      <c r="DE535">
        <v>20144.080000000002</v>
      </c>
      <c r="DF535">
        <v>13104.63</v>
      </c>
      <c r="DG535">
        <v>9928.5769999999993</v>
      </c>
      <c r="DH535">
        <v>8214.4</v>
      </c>
      <c r="DI535">
        <v>6132.5510000000004</v>
      </c>
      <c r="DJ535">
        <v>3523.8850000000002</v>
      </c>
      <c r="DK535">
        <v>2963.2379999999998</v>
      </c>
      <c r="DL535">
        <v>18</v>
      </c>
      <c r="DM535">
        <v>19</v>
      </c>
    </row>
    <row r="536" spans="1:121" hidden="1" x14ac:dyDescent="0.25">
      <c r="A536" t="s">
        <v>62</v>
      </c>
      <c r="B536" t="s">
        <v>101</v>
      </c>
      <c r="C536" t="s">
        <v>61</v>
      </c>
      <c r="D536" t="s">
        <v>61</v>
      </c>
      <c r="E536" t="s">
        <v>61</v>
      </c>
      <c r="F536" t="s">
        <v>61</v>
      </c>
      <c r="G536" t="s">
        <v>61</v>
      </c>
      <c r="H536" t="s">
        <v>101</v>
      </c>
      <c r="I536" t="s">
        <v>199</v>
      </c>
      <c r="J536" s="22">
        <v>43733</v>
      </c>
      <c r="K536" s="28">
        <v>18</v>
      </c>
      <c r="L536">
        <v>19</v>
      </c>
      <c r="M536">
        <v>20</v>
      </c>
      <c r="N536">
        <v>20</v>
      </c>
      <c r="O536">
        <v>0</v>
      </c>
      <c r="P536">
        <v>0</v>
      </c>
      <c r="Q536">
        <v>0</v>
      </c>
      <c r="R536">
        <v>1</v>
      </c>
      <c r="S536" s="28">
        <v>1</v>
      </c>
      <c r="AR536">
        <v>74.5</v>
      </c>
      <c r="AS536">
        <v>71.5</v>
      </c>
      <c r="AT536">
        <v>71</v>
      </c>
      <c r="AU536">
        <v>70</v>
      </c>
      <c r="AV536">
        <v>69.5</v>
      </c>
      <c r="AW536">
        <v>68.5</v>
      </c>
      <c r="AX536">
        <v>67</v>
      </c>
      <c r="AY536">
        <v>66</v>
      </c>
      <c r="AZ536">
        <v>69.5</v>
      </c>
      <c r="BA536">
        <v>75.5</v>
      </c>
      <c r="BB536">
        <v>82</v>
      </c>
      <c r="BC536">
        <v>87.5</v>
      </c>
      <c r="BD536">
        <v>90.5</v>
      </c>
      <c r="BE536">
        <v>92.5</v>
      </c>
      <c r="BF536">
        <v>94.5</v>
      </c>
      <c r="BG536">
        <v>97.5</v>
      </c>
      <c r="BH536">
        <v>98.5</v>
      </c>
      <c r="BI536">
        <v>98</v>
      </c>
      <c r="BJ536">
        <v>96.5</v>
      </c>
      <c r="BK536">
        <v>89</v>
      </c>
      <c r="BL536">
        <v>84</v>
      </c>
      <c r="BM536">
        <v>81.5</v>
      </c>
      <c r="BN536">
        <v>80</v>
      </c>
      <c r="BO536">
        <v>78</v>
      </c>
      <c r="DL536">
        <v>18</v>
      </c>
      <c r="DM536">
        <v>19</v>
      </c>
    </row>
    <row r="537" spans="1:121" hidden="1" x14ac:dyDescent="0.25">
      <c r="A537" t="s">
        <v>62</v>
      </c>
      <c r="B537" t="s">
        <v>38</v>
      </c>
      <c r="C537" t="s">
        <v>61</v>
      </c>
      <c r="D537" t="s">
        <v>61</v>
      </c>
      <c r="E537" t="s">
        <v>38</v>
      </c>
      <c r="F537" t="s">
        <v>61</v>
      </c>
      <c r="G537" t="s">
        <v>61</v>
      </c>
      <c r="H537" t="s">
        <v>61</v>
      </c>
      <c r="I537" t="s">
        <v>199</v>
      </c>
      <c r="J537" s="22">
        <v>43733</v>
      </c>
      <c r="K537" s="28">
        <v>18</v>
      </c>
      <c r="L537">
        <v>19</v>
      </c>
      <c r="M537">
        <v>2</v>
      </c>
      <c r="N537">
        <v>2</v>
      </c>
      <c r="O537">
        <v>0</v>
      </c>
      <c r="P537">
        <v>0</v>
      </c>
      <c r="Q537">
        <v>1</v>
      </c>
      <c r="R537">
        <v>1</v>
      </c>
      <c r="S537" s="28">
        <v>1</v>
      </c>
      <c r="AR537">
        <v>74.5</v>
      </c>
      <c r="AS537">
        <v>71.5</v>
      </c>
      <c r="AT537">
        <v>71</v>
      </c>
      <c r="AU537">
        <v>70</v>
      </c>
      <c r="AV537">
        <v>69.5</v>
      </c>
      <c r="AW537">
        <v>68.5</v>
      </c>
      <c r="AX537">
        <v>67</v>
      </c>
      <c r="AY537">
        <v>66</v>
      </c>
      <c r="AZ537">
        <v>69.5</v>
      </c>
      <c r="BA537">
        <v>75.5</v>
      </c>
      <c r="BB537">
        <v>82</v>
      </c>
      <c r="BC537">
        <v>87.5</v>
      </c>
      <c r="BD537">
        <v>90.5</v>
      </c>
      <c r="BE537">
        <v>92.5</v>
      </c>
      <c r="BF537">
        <v>94.5</v>
      </c>
      <c r="BG537">
        <v>97.5</v>
      </c>
      <c r="BH537">
        <v>98.5</v>
      </c>
      <c r="BI537">
        <v>98</v>
      </c>
      <c r="BJ537">
        <v>96.5</v>
      </c>
      <c r="BK537">
        <v>89</v>
      </c>
      <c r="BL537">
        <v>84</v>
      </c>
      <c r="BM537">
        <v>81.5</v>
      </c>
      <c r="BN537">
        <v>80</v>
      </c>
      <c r="BO537">
        <v>78</v>
      </c>
      <c r="DL537">
        <v>18</v>
      </c>
      <c r="DM537">
        <v>19</v>
      </c>
    </row>
    <row r="538" spans="1:121" hidden="1" x14ac:dyDescent="0.25">
      <c r="A538" t="s">
        <v>62</v>
      </c>
      <c r="B538" t="s">
        <v>37</v>
      </c>
      <c r="C538" t="s">
        <v>61</v>
      </c>
      <c r="D538" t="s">
        <v>61</v>
      </c>
      <c r="E538" t="s">
        <v>37</v>
      </c>
      <c r="F538" t="s">
        <v>61</v>
      </c>
      <c r="G538" t="s">
        <v>61</v>
      </c>
      <c r="H538" t="s">
        <v>61</v>
      </c>
      <c r="I538" t="s">
        <v>199</v>
      </c>
      <c r="J538" s="22">
        <v>43733</v>
      </c>
      <c r="K538" s="28">
        <v>18</v>
      </c>
      <c r="L538">
        <v>19</v>
      </c>
      <c r="M538">
        <v>51</v>
      </c>
      <c r="N538">
        <v>51</v>
      </c>
      <c r="O538">
        <v>0</v>
      </c>
      <c r="P538">
        <v>0</v>
      </c>
      <c r="Q538">
        <v>0</v>
      </c>
      <c r="R538">
        <v>1</v>
      </c>
      <c r="S538" s="28">
        <v>1</v>
      </c>
      <c r="AR538">
        <v>74.5</v>
      </c>
      <c r="AS538">
        <v>71.5</v>
      </c>
      <c r="AT538">
        <v>71</v>
      </c>
      <c r="AU538">
        <v>70</v>
      </c>
      <c r="AV538">
        <v>69.5</v>
      </c>
      <c r="AW538">
        <v>68.5</v>
      </c>
      <c r="AX538">
        <v>67</v>
      </c>
      <c r="AY538">
        <v>66</v>
      </c>
      <c r="AZ538">
        <v>69.5</v>
      </c>
      <c r="BA538">
        <v>75.5</v>
      </c>
      <c r="BB538">
        <v>82</v>
      </c>
      <c r="BC538">
        <v>87.5</v>
      </c>
      <c r="BD538">
        <v>90.5</v>
      </c>
      <c r="BE538">
        <v>92.5</v>
      </c>
      <c r="BF538">
        <v>94.5</v>
      </c>
      <c r="BG538">
        <v>97.5</v>
      </c>
      <c r="BH538">
        <v>98.5</v>
      </c>
      <c r="BI538">
        <v>98</v>
      </c>
      <c r="BJ538">
        <v>96.5</v>
      </c>
      <c r="BK538">
        <v>89</v>
      </c>
      <c r="BL538">
        <v>84</v>
      </c>
      <c r="BM538">
        <v>81.5</v>
      </c>
      <c r="BN538">
        <v>80</v>
      </c>
      <c r="BO538">
        <v>78</v>
      </c>
      <c r="DL538">
        <v>18</v>
      </c>
      <c r="DM538">
        <v>19</v>
      </c>
    </row>
    <row r="539" spans="1:121" hidden="1" x14ac:dyDescent="0.25">
      <c r="A539" t="s">
        <v>62</v>
      </c>
      <c r="B539" t="s">
        <v>102</v>
      </c>
      <c r="C539" t="s">
        <v>61</v>
      </c>
      <c r="D539" t="s">
        <v>61</v>
      </c>
      <c r="E539" t="s">
        <v>61</v>
      </c>
      <c r="F539" t="s">
        <v>61</v>
      </c>
      <c r="G539" t="s">
        <v>61</v>
      </c>
      <c r="H539" t="s">
        <v>102</v>
      </c>
      <c r="I539" t="s">
        <v>199</v>
      </c>
      <c r="J539" s="22">
        <v>43733</v>
      </c>
      <c r="K539" s="28">
        <v>18</v>
      </c>
      <c r="L539">
        <v>19</v>
      </c>
      <c r="M539">
        <v>41</v>
      </c>
      <c r="N539">
        <v>41</v>
      </c>
      <c r="O539">
        <v>0</v>
      </c>
      <c r="P539">
        <v>0</v>
      </c>
      <c r="Q539">
        <v>0</v>
      </c>
      <c r="R539">
        <v>0</v>
      </c>
      <c r="S539" s="28">
        <v>0</v>
      </c>
      <c r="T539">
        <v>8057.8429999999998</v>
      </c>
      <c r="U539">
        <v>8026.6440000000002</v>
      </c>
      <c r="V539">
        <v>7907.7650000000003</v>
      </c>
      <c r="W539">
        <v>7741.049</v>
      </c>
      <c r="X539">
        <v>7777.0550000000003</v>
      </c>
      <c r="Y539">
        <v>9832.2150000000001</v>
      </c>
      <c r="Z539">
        <v>12705.21</v>
      </c>
      <c r="AA539">
        <v>12764.16</v>
      </c>
      <c r="AB539">
        <v>15718.18</v>
      </c>
      <c r="AC539">
        <v>19180.080000000002</v>
      </c>
      <c r="AD539">
        <v>21800.5</v>
      </c>
      <c r="AE539">
        <v>22473.5</v>
      </c>
      <c r="AF539">
        <v>23262.52</v>
      </c>
      <c r="AG539">
        <v>23541.71</v>
      </c>
      <c r="AH539">
        <v>24600.37</v>
      </c>
      <c r="AI539">
        <v>24447.96</v>
      </c>
      <c r="AJ539">
        <v>23948.54</v>
      </c>
      <c r="AK539">
        <v>19537.25</v>
      </c>
      <c r="AL539">
        <v>17404.73</v>
      </c>
      <c r="AM539">
        <v>13961.56</v>
      </c>
      <c r="AN539">
        <v>11664.92</v>
      </c>
      <c r="AO539">
        <v>10779.49</v>
      </c>
      <c r="AP539">
        <v>9803.4009999999998</v>
      </c>
      <c r="AQ539">
        <v>9250.3459999999995</v>
      </c>
      <c r="AR539">
        <v>74.134150000000005</v>
      </c>
      <c r="AS539">
        <v>71.170730000000006</v>
      </c>
      <c r="AT539">
        <v>70.707310000000007</v>
      </c>
      <c r="AU539">
        <v>69.768299999999996</v>
      </c>
      <c r="AV539">
        <v>69.365849999999995</v>
      </c>
      <c r="AW539">
        <v>68.402439999999999</v>
      </c>
      <c r="AX539">
        <v>66.963419999999999</v>
      </c>
      <c r="AY539">
        <v>66.024389999999997</v>
      </c>
      <c r="AZ539">
        <v>69.573170000000005</v>
      </c>
      <c r="BA539">
        <v>75.5</v>
      </c>
      <c r="BB539">
        <v>81.951220000000006</v>
      </c>
      <c r="BC539">
        <v>87.426829999999995</v>
      </c>
      <c r="BD539">
        <v>90.439030000000002</v>
      </c>
      <c r="BE539">
        <v>92.426829999999995</v>
      </c>
      <c r="BF539">
        <v>94.353660000000005</v>
      </c>
      <c r="BG539">
        <v>97.085369999999998</v>
      </c>
      <c r="BH539">
        <v>97.975610000000003</v>
      </c>
      <c r="BI539">
        <v>97.475610000000003</v>
      </c>
      <c r="BJ539">
        <v>96.036580000000001</v>
      </c>
      <c r="BK539">
        <v>88.695120000000003</v>
      </c>
      <c r="BL539">
        <v>83.658540000000002</v>
      </c>
      <c r="BM539">
        <v>81.134150000000005</v>
      </c>
      <c r="BN539">
        <v>79.621949999999998</v>
      </c>
      <c r="BO539">
        <v>77.609759999999994</v>
      </c>
      <c r="BP539">
        <v>0.217783</v>
      </c>
      <c r="BQ539">
        <v>-87.481809999999996</v>
      </c>
      <c r="BR539">
        <v>-116.9832</v>
      </c>
      <c r="BS539">
        <v>-27.358989999999999</v>
      </c>
      <c r="BT539">
        <v>-19.534960000000002</v>
      </c>
      <c r="BU539">
        <v>-82.053579999999997</v>
      </c>
      <c r="BV539">
        <v>-314.2226</v>
      </c>
      <c r="BW539">
        <v>51.217590000000001</v>
      </c>
      <c r="BX539">
        <v>75.032079999999993</v>
      </c>
      <c r="BY539">
        <v>341.01749999999998</v>
      </c>
      <c r="BZ539">
        <v>126.35469999999999</v>
      </c>
      <c r="CA539">
        <v>165.5789</v>
      </c>
      <c r="CB539">
        <v>48.357770000000002</v>
      </c>
      <c r="CC539">
        <v>-10.880710000000001</v>
      </c>
      <c r="CD539">
        <v>-415.87970000000001</v>
      </c>
      <c r="CE539">
        <v>-458.30549999999999</v>
      </c>
      <c r="CF539">
        <v>-529.23379999999997</v>
      </c>
      <c r="CG539">
        <v>1776.5150000000001</v>
      </c>
      <c r="CH539">
        <v>1562.027</v>
      </c>
      <c r="CI539">
        <v>535.4393</v>
      </c>
      <c r="CJ539">
        <v>295.7432</v>
      </c>
      <c r="CK539">
        <v>69.704599999999999</v>
      </c>
      <c r="CL539">
        <v>-382.53879999999998</v>
      </c>
      <c r="CM539">
        <v>-440.37759999999997</v>
      </c>
      <c r="CN539">
        <v>4475.8630000000003</v>
      </c>
      <c r="CO539">
        <v>3798.7849999999999</v>
      </c>
      <c r="CP539">
        <v>3708.8530000000001</v>
      </c>
      <c r="CQ539">
        <v>3624.7629999999999</v>
      </c>
      <c r="CR539">
        <v>4429.5640000000003</v>
      </c>
      <c r="CS539">
        <v>6540.38</v>
      </c>
      <c r="CT539">
        <v>6217.2039999999997</v>
      </c>
      <c r="CU539">
        <v>7191.5839999999998</v>
      </c>
      <c r="CV539">
        <v>6086.3590000000004</v>
      </c>
      <c r="CW539">
        <v>9199.1080000000002</v>
      </c>
      <c r="CX539">
        <v>10081.18</v>
      </c>
      <c r="CY539">
        <v>5035.6679999999997</v>
      </c>
      <c r="CZ539">
        <v>4147.9989999999998</v>
      </c>
      <c r="DA539">
        <v>4945.3220000000001</v>
      </c>
      <c r="DB539">
        <v>34833.050000000003</v>
      </c>
      <c r="DC539">
        <v>32687.18</v>
      </c>
      <c r="DD539">
        <v>42357.64</v>
      </c>
      <c r="DE539">
        <v>30663.81</v>
      </c>
      <c r="DF539">
        <v>23986.63</v>
      </c>
      <c r="DG539">
        <v>20011.939999999999</v>
      </c>
      <c r="DH539">
        <v>12083.16</v>
      </c>
      <c r="DI539">
        <v>9284.4179999999997</v>
      </c>
      <c r="DJ539">
        <v>7399.7950000000001</v>
      </c>
      <c r="DK539">
        <v>5982.53</v>
      </c>
      <c r="DL539">
        <v>18</v>
      </c>
      <c r="DM539">
        <v>19</v>
      </c>
    </row>
    <row r="540" spans="1:121" hidden="1" x14ac:dyDescent="0.25">
      <c r="A540" t="s">
        <v>62</v>
      </c>
      <c r="B540" t="s">
        <v>210</v>
      </c>
      <c r="C540" t="s">
        <v>61</v>
      </c>
      <c r="D540" t="s">
        <v>210</v>
      </c>
      <c r="E540" t="s">
        <v>61</v>
      </c>
      <c r="F540" t="s">
        <v>61</v>
      </c>
      <c r="G540" t="s">
        <v>61</v>
      </c>
      <c r="H540" t="s">
        <v>61</v>
      </c>
      <c r="I540" t="s">
        <v>199</v>
      </c>
      <c r="J540" s="22">
        <v>43733</v>
      </c>
      <c r="K540" s="28">
        <v>18</v>
      </c>
      <c r="L540">
        <v>19</v>
      </c>
      <c r="M540">
        <v>1</v>
      </c>
      <c r="N540">
        <v>1</v>
      </c>
      <c r="O540">
        <v>0</v>
      </c>
      <c r="P540">
        <v>1</v>
      </c>
      <c r="Q540">
        <v>1</v>
      </c>
      <c r="R540">
        <v>1</v>
      </c>
      <c r="S540" s="28">
        <v>1</v>
      </c>
      <c r="AR540">
        <v>59.5</v>
      </c>
      <c r="AS540">
        <v>58</v>
      </c>
      <c r="AT540">
        <v>59</v>
      </c>
      <c r="AU540">
        <v>60.5</v>
      </c>
      <c r="AV540">
        <v>64</v>
      </c>
      <c r="AW540">
        <v>64.5</v>
      </c>
      <c r="AX540">
        <v>65.5</v>
      </c>
      <c r="AY540">
        <v>67</v>
      </c>
      <c r="AZ540">
        <v>72.5</v>
      </c>
      <c r="BA540">
        <v>75.5</v>
      </c>
      <c r="BB540">
        <v>80</v>
      </c>
      <c r="BC540">
        <v>84.5</v>
      </c>
      <c r="BD540">
        <v>88</v>
      </c>
      <c r="BE540">
        <v>89.5</v>
      </c>
      <c r="BF540">
        <v>88.5</v>
      </c>
      <c r="BG540">
        <v>80.5</v>
      </c>
      <c r="BH540">
        <v>77</v>
      </c>
      <c r="BI540">
        <v>76.5</v>
      </c>
      <c r="BJ540">
        <v>77.5</v>
      </c>
      <c r="BK540">
        <v>76.5</v>
      </c>
      <c r="BL540">
        <v>70</v>
      </c>
      <c r="BM540">
        <v>66.5</v>
      </c>
      <c r="BN540">
        <v>64.5</v>
      </c>
      <c r="BO540">
        <v>62</v>
      </c>
      <c r="DL540">
        <v>18</v>
      </c>
      <c r="DM540">
        <v>19</v>
      </c>
    </row>
    <row r="541" spans="1:121" hidden="1" x14ac:dyDescent="0.25">
      <c r="A541" t="s">
        <v>62</v>
      </c>
      <c r="B541" t="s">
        <v>202</v>
      </c>
      <c r="C541" t="s">
        <v>61</v>
      </c>
      <c r="D541" t="s">
        <v>61</v>
      </c>
      <c r="E541" t="s">
        <v>61</v>
      </c>
      <c r="F541" t="s">
        <v>97</v>
      </c>
      <c r="G541" t="s">
        <v>61</v>
      </c>
      <c r="H541" t="s">
        <v>61</v>
      </c>
      <c r="I541" t="s">
        <v>199</v>
      </c>
      <c r="J541" s="22">
        <v>43733</v>
      </c>
      <c r="K541" s="28">
        <v>18</v>
      </c>
      <c r="L541">
        <v>19</v>
      </c>
      <c r="M541">
        <v>61</v>
      </c>
      <c r="N541">
        <v>61</v>
      </c>
      <c r="O541">
        <v>0</v>
      </c>
      <c r="P541">
        <v>0</v>
      </c>
      <c r="Q541">
        <v>0</v>
      </c>
      <c r="R541">
        <v>0</v>
      </c>
      <c r="S541" s="28">
        <v>0</v>
      </c>
      <c r="T541">
        <v>8995.5509999999995</v>
      </c>
      <c r="U541">
        <v>8978.3680000000004</v>
      </c>
      <c r="V541">
        <v>8849.5409999999993</v>
      </c>
      <c r="W541">
        <v>8661.0210000000006</v>
      </c>
      <c r="X541">
        <v>8699.3629999999994</v>
      </c>
      <c r="Y541">
        <v>11000.73</v>
      </c>
      <c r="Z541">
        <v>14206.14</v>
      </c>
      <c r="AA541">
        <v>14314.64</v>
      </c>
      <c r="AB541">
        <v>17607.490000000002</v>
      </c>
      <c r="AC541">
        <v>21502.5</v>
      </c>
      <c r="AD541">
        <v>24385.09</v>
      </c>
      <c r="AE541">
        <v>25173.91</v>
      </c>
      <c r="AF541">
        <v>26020.560000000001</v>
      </c>
      <c r="AG541">
        <v>26275.599999999999</v>
      </c>
      <c r="AH541">
        <v>27604.02</v>
      </c>
      <c r="AI541">
        <v>27363.68</v>
      </c>
      <c r="AJ541">
        <v>26828.21</v>
      </c>
      <c r="AK541">
        <v>21888.19</v>
      </c>
      <c r="AL541">
        <v>19399.11</v>
      </c>
      <c r="AM541">
        <v>15298.62</v>
      </c>
      <c r="AN541">
        <v>12948.44</v>
      </c>
      <c r="AO541">
        <v>11973.41</v>
      </c>
      <c r="AP541">
        <v>10902.15</v>
      </c>
      <c r="AQ541">
        <v>10299.65</v>
      </c>
      <c r="AR541">
        <v>74.254099999999994</v>
      </c>
      <c r="AS541">
        <v>71.278689999999997</v>
      </c>
      <c r="AT541">
        <v>70.803280000000001</v>
      </c>
      <c r="AU541">
        <v>69.844260000000006</v>
      </c>
      <c r="AV541">
        <v>69.409840000000003</v>
      </c>
      <c r="AW541">
        <v>68.434430000000006</v>
      </c>
      <c r="AX541">
        <v>66.975409999999997</v>
      </c>
      <c r="AY541">
        <v>66.016400000000004</v>
      </c>
      <c r="AZ541">
        <v>69.549180000000007</v>
      </c>
      <c r="BA541">
        <v>75.5</v>
      </c>
      <c r="BB541">
        <v>81.967219999999998</v>
      </c>
      <c r="BC541">
        <v>87.450819999999993</v>
      </c>
      <c r="BD541">
        <v>90.459010000000006</v>
      </c>
      <c r="BE541">
        <v>92.450819999999993</v>
      </c>
      <c r="BF541">
        <v>94.40164</v>
      </c>
      <c r="BG541">
        <v>97.221310000000003</v>
      </c>
      <c r="BH541">
        <v>98.147540000000006</v>
      </c>
      <c r="BI541">
        <v>97.647540000000006</v>
      </c>
      <c r="BJ541">
        <v>96.188519999999997</v>
      </c>
      <c r="BK541">
        <v>88.795079999999999</v>
      </c>
      <c r="BL541">
        <v>83.770489999999995</v>
      </c>
      <c r="BM541">
        <v>81.254099999999994</v>
      </c>
      <c r="BN541">
        <v>79.745900000000006</v>
      </c>
      <c r="BO541">
        <v>77.737700000000004</v>
      </c>
      <c r="BP541">
        <v>6.1366670000000001</v>
      </c>
      <c r="BQ541">
        <v>-86.287949999999995</v>
      </c>
      <c r="BR541">
        <v>-106.3527</v>
      </c>
      <c r="BS541">
        <v>-8.2316950000000002</v>
      </c>
      <c r="BT541">
        <v>-4.4090480000000003</v>
      </c>
      <c r="BU541">
        <v>-75.192499999999995</v>
      </c>
      <c r="BV541">
        <v>-352.46370000000002</v>
      </c>
      <c r="BW541">
        <v>7.479946</v>
      </c>
      <c r="BX541">
        <v>101.3184</v>
      </c>
      <c r="BY541">
        <v>373.5917</v>
      </c>
      <c r="BZ541">
        <v>103.5401</v>
      </c>
      <c r="CA541">
        <v>162.1688</v>
      </c>
      <c r="CB541">
        <v>22.383420000000001</v>
      </c>
      <c r="CC541">
        <v>16.622599999999998</v>
      </c>
      <c r="CD541">
        <v>-504.13310000000001</v>
      </c>
      <c r="CE541">
        <v>-535.34829999999999</v>
      </c>
      <c r="CF541">
        <v>-636.4923</v>
      </c>
      <c r="CG541">
        <v>1877.6379999999999</v>
      </c>
      <c r="CH541">
        <v>1692.9480000000001</v>
      </c>
      <c r="CI541">
        <v>619.77250000000004</v>
      </c>
      <c r="CJ541">
        <v>336.14350000000002</v>
      </c>
      <c r="CK541">
        <v>117.14830000000001</v>
      </c>
      <c r="CL541">
        <v>-405.34030000000001</v>
      </c>
      <c r="CM541">
        <v>-470.66680000000002</v>
      </c>
      <c r="CN541">
        <v>4579.0420000000004</v>
      </c>
      <c r="CO541">
        <v>3902.6120000000001</v>
      </c>
      <c r="CP541">
        <v>3795.0419999999999</v>
      </c>
      <c r="CQ541">
        <v>3703.6469999999999</v>
      </c>
      <c r="CR541">
        <v>4518.5290000000005</v>
      </c>
      <c r="CS541">
        <v>6737.6769999999997</v>
      </c>
      <c r="CT541">
        <v>6421.9449999999997</v>
      </c>
      <c r="CU541">
        <v>7571.5209999999997</v>
      </c>
      <c r="CV541">
        <v>6913.1970000000001</v>
      </c>
      <c r="CW541">
        <v>9780.4339999999993</v>
      </c>
      <c r="CX541">
        <v>10415.530000000001</v>
      </c>
      <c r="CY541">
        <v>5253.9319999999998</v>
      </c>
      <c r="CZ541">
        <v>4302.0959999999995</v>
      </c>
      <c r="DA541">
        <v>5168.1949999999997</v>
      </c>
      <c r="DB541">
        <v>35800.22</v>
      </c>
      <c r="DC541">
        <v>33780.559999999998</v>
      </c>
      <c r="DD541">
        <v>44877.51</v>
      </c>
      <c r="DE541">
        <v>31717.57</v>
      </c>
      <c r="DF541">
        <v>24915.13</v>
      </c>
      <c r="DG541">
        <v>20701.96</v>
      </c>
      <c r="DH541">
        <v>12482.43</v>
      </c>
      <c r="DI541">
        <v>9702.6839999999993</v>
      </c>
      <c r="DJ541">
        <v>7692.9459999999999</v>
      </c>
      <c r="DK541">
        <v>6282.2659999999996</v>
      </c>
      <c r="DL541">
        <v>18</v>
      </c>
      <c r="DM541">
        <v>19</v>
      </c>
    </row>
    <row r="542" spans="1:121" hidden="1" x14ac:dyDescent="0.25">
      <c r="A542" t="s">
        <v>62</v>
      </c>
      <c r="B542" t="s">
        <v>61</v>
      </c>
      <c r="C542" t="s">
        <v>61</v>
      </c>
      <c r="D542" t="s">
        <v>61</v>
      </c>
      <c r="E542" t="s">
        <v>61</v>
      </c>
      <c r="F542" t="s">
        <v>61</v>
      </c>
      <c r="G542" t="s">
        <v>61</v>
      </c>
      <c r="H542" t="s">
        <v>61</v>
      </c>
      <c r="I542" t="s">
        <v>199</v>
      </c>
      <c r="J542" s="22">
        <v>43733</v>
      </c>
      <c r="K542" s="28">
        <v>18</v>
      </c>
      <c r="L542">
        <v>19</v>
      </c>
      <c r="M542">
        <v>61</v>
      </c>
      <c r="N542">
        <v>61</v>
      </c>
      <c r="O542">
        <v>0</v>
      </c>
      <c r="P542">
        <v>0</v>
      </c>
      <c r="Q542">
        <v>0</v>
      </c>
      <c r="R542">
        <v>0</v>
      </c>
      <c r="S542" s="28">
        <v>0</v>
      </c>
      <c r="T542">
        <v>8995.5509999999995</v>
      </c>
      <c r="U542">
        <v>8978.3680000000004</v>
      </c>
      <c r="V542">
        <v>8849.5409999999993</v>
      </c>
      <c r="W542">
        <v>8661.0210000000006</v>
      </c>
      <c r="X542">
        <v>8699.3629999999994</v>
      </c>
      <c r="Y542">
        <v>11000.73</v>
      </c>
      <c r="Z542">
        <v>14206.14</v>
      </c>
      <c r="AA542">
        <v>14314.64</v>
      </c>
      <c r="AB542">
        <v>17607.490000000002</v>
      </c>
      <c r="AC542">
        <v>21502.5</v>
      </c>
      <c r="AD542">
        <v>24385.09</v>
      </c>
      <c r="AE542">
        <v>25173.91</v>
      </c>
      <c r="AF542">
        <v>26020.560000000001</v>
      </c>
      <c r="AG542">
        <v>26275.599999999999</v>
      </c>
      <c r="AH542">
        <v>27604.02</v>
      </c>
      <c r="AI542">
        <v>27363.68</v>
      </c>
      <c r="AJ542">
        <v>26828.21</v>
      </c>
      <c r="AK542">
        <v>21888.19</v>
      </c>
      <c r="AL542">
        <v>19399.11</v>
      </c>
      <c r="AM542">
        <v>15298.62</v>
      </c>
      <c r="AN542">
        <v>12948.44</v>
      </c>
      <c r="AO542">
        <v>11973.41</v>
      </c>
      <c r="AP542">
        <v>10902.15</v>
      </c>
      <c r="AQ542">
        <v>10299.65</v>
      </c>
      <c r="AR542">
        <v>74.254099999999994</v>
      </c>
      <c r="AS542">
        <v>71.278689999999997</v>
      </c>
      <c r="AT542">
        <v>70.803280000000001</v>
      </c>
      <c r="AU542">
        <v>69.844260000000006</v>
      </c>
      <c r="AV542">
        <v>69.409840000000003</v>
      </c>
      <c r="AW542">
        <v>68.434430000000006</v>
      </c>
      <c r="AX542">
        <v>66.975409999999997</v>
      </c>
      <c r="AY542">
        <v>66.016400000000004</v>
      </c>
      <c r="AZ542">
        <v>69.549180000000007</v>
      </c>
      <c r="BA542">
        <v>75.5</v>
      </c>
      <c r="BB542">
        <v>81.967219999999998</v>
      </c>
      <c r="BC542">
        <v>87.450819999999993</v>
      </c>
      <c r="BD542">
        <v>90.459010000000006</v>
      </c>
      <c r="BE542">
        <v>92.450819999999993</v>
      </c>
      <c r="BF542">
        <v>94.40164</v>
      </c>
      <c r="BG542">
        <v>97.221310000000003</v>
      </c>
      <c r="BH542">
        <v>98.147540000000006</v>
      </c>
      <c r="BI542">
        <v>97.647540000000006</v>
      </c>
      <c r="BJ542">
        <v>96.188519999999997</v>
      </c>
      <c r="BK542">
        <v>88.795079999999999</v>
      </c>
      <c r="BL542">
        <v>83.770489999999995</v>
      </c>
      <c r="BM542">
        <v>81.254099999999994</v>
      </c>
      <c r="BN542">
        <v>79.745900000000006</v>
      </c>
      <c r="BO542">
        <v>77.737700000000004</v>
      </c>
      <c r="BP542">
        <v>6.1366670000000001</v>
      </c>
      <c r="BQ542">
        <v>-86.287949999999995</v>
      </c>
      <c r="BR542">
        <v>-106.3527</v>
      </c>
      <c r="BS542">
        <v>-8.2316950000000002</v>
      </c>
      <c r="BT542">
        <v>-4.4090480000000003</v>
      </c>
      <c r="BU542">
        <v>-75.192499999999995</v>
      </c>
      <c r="BV542">
        <v>-352.46370000000002</v>
      </c>
      <c r="BW542">
        <v>7.479946</v>
      </c>
      <c r="BX542">
        <v>101.3184</v>
      </c>
      <c r="BY542">
        <v>373.5917</v>
      </c>
      <c r="BZ542">
        <v>103.5401</v>
      </c>
      <c r="CA542">
        <v>162.1688</v>
      </c>
      <c r="CB542">
        <v>22.383420000000001</v>
      </c>
      <c r="CC542">
        <v>16.622599999999998</v>
      </c>
      <c r="CD542">
        <v>-504.13310000000001</v>
      </c>
      <c r="CE542">
        <v>-535.34829999999999</v>
      </c>
      <c r="CF542">
        <v>-636.4923</v>
      </c>
      <c r="CG542">
        <v>1877.6379999999999</v>
      </c>
      <c r="CH542">
        <v>1692.9480000000001</v>
      </c>
      <c r="CI542">
        <v>619.77250000000004</v>
      </c>
      <c r="CJ542">
        <v>336.14350000000002</v>
      </c>
      <c r="CK542">
        <v>117.14830000000001</v>
      </c>
      <c r="CL542">
        <v>-405.34030000000001</v>
      </c>
      <c r="CM542">
        <v>-470.66680000000002</v>
      </c>
      <c r="CN542">
        <v>4579.0420000000004</v>
      </c>
      <c r="CO542">
        <v>3902.6120000000001</v>
      </c>
      <c r="CP542">
        <v>3795.0419999999999</v>
      </c>
      <c r="CQ542">
        <v>3703.6469999999999</v>
      </c>
      <c r="CR542">
        <v>4518.5290000000005</v>
      </c>
      <c r="CS542">
        <v>6737.6769999999997</v>
      </c>
      <c r="CT542">
        <v>6421.9449999999997</v>
      </c>
      <c r="CU542">
        <v>7571.5209999999997</v>
      </c>
      <c r="CV542">
        <v>6913.1970000000001</v>
      </c>
      <c r="CW542">
        <v>9780.4339999999993</v>
      </c>
      <c r="CX542">
        <v>10415.530000000001</v>
      </c>
      <c r="CY542">
        <v>5253.9319999999998</v>
      </c>
      <c r="CZ542">
        <v>4302.0959999999995</v>
      </c>
      <c r="DA542">
        <v>5168.1949999999997</v>
      </c>
      <c r="DB542">
        <v>35800.22</v>
      </c>
      <c r="DC542">
        <v>33780.559999999998</v>
      </c>
      <c r="DD542">
        <v>44877.51</v>
      </c>
      <c r="DE542">
        <v>31717.57</v>
      </c>
      <c r="DF542">
        <v>24915.13</v>
      </c>
      <c r="DG542">
        <v>20701.96</v>
      </c>
      <c r="DH542">
        <v>12482.43</v>
      </c>
      <c r="DI542">
        <v>9702.6839999999993</v>
      </c>
      <c r="DJ542">
        <v>7692.9459999999999</v>
      </c>
      <c r="DK542">
        <v>6282.2659999999996</v>
      </c>
      <c r="DL542">
        <v>18</v>
      </c>
      <c r="DM542">
        <v>19</v>
      </c>
      <c r="DQ542" s="24"/>
    </row>
    <row r="543" spans="1:121" hidden="1" x14ac:dyDescent="0.25">
      <c r="A543" t="s">
        <v>62</v>
      </c>
      <c r="B543" t="s">
        <v>186</v>
      </c>
      <c r="C543" t="s">
        <v>61</v>
      </c>
      <c r="D543" t="s">
        <v>61</v>
      </c>
      <c r="E543" t="s">
        <v>186</v>
      </c>
      <c r="F543" t="s">
        <v>61</v>
      </c>
      <c r="G543" t="s">
        <v>61</v>
      </c>
      <c r="H543" t="s">
        <v>61</v>
      </c>
      <c r="I543" t="s">
        <v>199</v>
      </c>
      <c r="J543" s="22">
        <v>43733</v>
      </c>
      <c r="K543" s="28">
        <v>18</v>
      </c>
      <c r="L543">
        <v>19</v>
      </c>
      <c r="M543">
        <v>4</v>
      </c>
      <c r="N543">
        <v>4</v>
      </c>
      <c r="O543">
        <v>0</v>
      </c>
      <c r="P543">
        <v>0</v>
      </c>
      <c r="Q543">
        <v>1</v>
      </c>
      <c r="R543">
        <v>1</v>
      </c>
      <c r="S543" s="28">
        <v>1</v>
      </c>
      <c r="AR543">
        <v>74.5</v>
      </c>
      <c r="AS543">
        <v>71.5</v>
      </c>
      <c r="AT543">
        <v>71</v>
      </c>
      <c r="AU543">
        <v>70</v>
      </c>
      <c r="AV543">
        <v>69.5</v>
      </c>
      <c r="AW543">
        <v>68.5</v>
      </c>
      <c r="AX543">
        <v>67</v>
      </c>
      <c r="AY543">
        <v>66</v>
      </c>
      <c r="AZ543">
        <v>69.5</v>
      </c>
      <c r="BA543">
        <v>75.5</v>
      </c>
      <c r="BB543">
        <v>82</v>
      </c>
      <c r="BC543">
        <v>87.5</v>
      </c>
      <c r="BD543">
        <v>90.5</v>
      </c>
      <c r="BE543">
        <v>92.5</v>
      </c>
      <c r="BF543">
        <v>94.5</v>
      </c>
      <c r="BG543">
        <v>97.5</v>
      </c>
      <c r="BH543">
        <v>98.5</v>
      </c>
      <c r="BI543">
        <v>98</v>
      </c>
      <c r="BJ543">
        <v>96.5</v>
      </c>
      <c r="BK543">
        <v>89</v>
      </c>
      <c r="BL543">
        <v>84</v>
      </c>
      <c r="BM543">
        <v>81.5</v>
      </c>
      <c r="BN543">
        <v>80</v>
      </c>
      <c r="BO543">
        <v>78</v>
      </c>
      <c r="DL543">
        <v>18</v>
      </c>
      <c r="DM543">
        <v>19</v>
      </c>
      <c r="DQ543" s="24"/>
    </row>
    <row r="544" spans="1:121" hidden="1" x14ac:dyDescent="0.25">
      <c r="A544" t="s">
        <v>62</v>
      </c>
      <c r="B544" t="s">
        <v>109</v>
      </c>
      <c r="C544" t="s">
        <v>61</v>
      </c>
      <c r="D544" t="s">
        <v>109</v>
      </c>
      <c r="E544" t="s">
        <v>61</v>
      </c>
      <c r="F544" t="s">
        <v>61</v>
      </c>
      <c r="G544" t="s">
        <v>61</v>
      </c>
      <c r="H544" t="s">
        <v>61</v>
      </c>
      <c r="I544" t="s">
        <v>199</v>
      </c>
      <c r="J544" s="22">
        <v>43733</v>
      </c>
      <c r="K544" s="28">
        <v>18</v>
      </c>
      <c r="L544">
        <v>19</v>
      </c>
      <c r="M544">
        <v>60</v>
      </c>
      <c r="N544">
        <v>60</v>
      </c>
      <c r="O544">
        <v>0</v>
      </c>
      <c r="P544">
        <v>0</v>
      </c>
      <c r="Q544">
        <v>0</v>
      </c>
      <c r="R544">
        <v>1</v>
      </c>
      <c r="S544" s="28">
        <v>1</v>
      </c>
      <c r="AR544">
        <v>74.5</v>
      </c>
      <c r="AS544">
        <v>71.5</v>
      </c>
      <c r="AT544">
        <v>71</v>
      </c>
      <c r="AU544">
        <v>70</v>
      </c>
      <c r="AV544">
        <v>69.5</v>
      </c>
      <c r="AW544">
        <v>68.5</v>
      </c>
      <c r="AX544">
        <v>67</v>
      </c>
      <c r="AY544">
        <v>66</v>
      </c>
      <c r="AZ544">
        <v>69.5</v>
      </c>
      <c r="BA544">
        <v>75.5</v>
      </c>
      <c r="BB544">
        <v>82</v>
      </c>
      <c r="BC544">
        <v>87.5</v>
      </c>
      <c r="BD544">
        <v>90.5</v>
      </c>
      <c r="BE544">
        <v>92.5</v>
      </c>
      <c r="BF544">
        <v>94.5</v>
      </c>
      <c r="BG544">
        <v>97.5</v>
      </c>
      <c r="BH544">
        <v>98.5</v>
      </c>
      <c r="BI544">
        <v>98</v>
      </c>
      <c r="BJ544">
        <v>96.5</v>
      </c>
      <c r="BK544">
        <v>89</v>
      </c>
      <c r="BL544">
        <v>84</v>
      </c>
      <c r="BM544">
        <v>81.5</v>
      </c>
      <c r="BN544">
        <v>80</v>
      </c>
      <c r="BO544">
        <v>78</v>
      </c>
      <c r="DL544">
        <v>18</v>
      </c>
      <c r="DM544">
        <v>19</v>
      </c>
      <c r="DQ544" s="24"/>
    </row>
    <row r="545" spans="1:121" hidden="1" x14ac:dyDescent="0.25">
      <c r="A545" t="s">
        <v>62</v>
      </c>
      <c r="B545" t="s">
        <v>31</v>
      </c>
      <c r="C545" t="s">
        <v>61</v>
      </c>
      <c r="D545" t="s">
        <v>61</v>
      </c>
      <c r="E545" t="s">
        <v>31</v>
      </c>
      <c r="F545" t="s">
        <v>61</v>
      </c>
      <c r="G545" t="s">
        <v>61</v>
      </c>
      <c r="H545" t="s">
        <v>61</v>
      </c>
      <c r="I545" t="s">
        <v>199</v>
      </c>
      <c r="J545" s="22">
        <v>43733</v>
      </c>
      <c r="K545" s="28">
        <v>18</v>
      </c>
      <c r="L545">
        <v>19</v>
      </c>
      <c r="M545">
        <v>3</v>
      </c>
      <c r="N545">
        <v>3</v>
      </c>
      <c r="O545">
        <v>0</v>
      </c>
      <c r="P545">
        <v>0</v>
      </c>
      <c r="Q545">
        <v>1</v>
      </c>
      <c r="R545">
        <v>0</v>
      </c>
      <c r="S545" s="28">
        <v>1</v>
      </c>
      <c r="AR545">
        <v>69.5</v>
      </c>
      <c r="AS545">
        <v>67</v>
      </c>
      <c r="AT545">
        <v>67</v>
      </c>
      <c r="AU545">
        <v>66.833340000000007</v>
      </c>
      <c r="AV545">
        <v>67.666659999999993</v>
      </c>
      <c r="AW545">
        <v>67.166659999999993</v>
      </c>
      <c r="AX545">
        <v>66.5</v>
      </c>
      <c r="AY545">
        <v>66.333340000000007</v>
      </c>
      <c r="AZ545">
        <v>70.5</v>
      </c>
      <c r="BA545">
        <v>75.5</v>
      </c>
      <c r="BB545">
        <v>81.333340000000007</v>
      </c>
      <c r="BC545">
        <v>86.5</v>
      </c>
      <c r="BD545">
        <v>89.666659999999993</v>
      </c>
      <c r="BE545">
        <v>91.5</v>
      </c>
      <c r="BF545">
        <v>92.5</v>
      </c>
      <c r="BG545">
        <v>91.833340000000007</v>
      </c>
      <c r="BH545">
        <v>91.333340000000007</v>
      </c>
      <c r="BI545">
        <v>90.833340000000007</v>
      </c>
      <c r="BJ545">
        <v>90.166659999999993</v>
      </c>
      <c r="BK545">
        <v>84.833340000000007</v>
      </c>
      <c r="BL545">
        <v>79.333340000000007</v>
      </c>
      <c r="BM545">
        <v>76.5</v>
      </c>
      <c r="BN545">
        <v>74.833340000000007</v>
      </c>
      <c r="BO545">
        <v>72.666659999999993</v>
      </c>
      <c r="DL545">
        <v>18</v>
      </c>
      <c r="DM545">
        <v>19</v>
      </c>
      <c r="DQ545" s="24"/>
    </row>
    <row r="546" spans="1:121" hidden="1" x14ac:dyDescent="0.25">
      <c r="A546" t="s">
        <v>62</v>
      </c>
      <c r="B546" t="s">
        <v>189</v>
      </c>
      <c r="C546" t="s">
        <v>189</v>
      </c>
      <c r="D546" t="s">
        <v>61</v>
      </c>
      <c r="E546" t="s">
        <v>61</v>
      </c>
      <c r="F546" t="s">
        <v>61</v>
      </c>
      <c r="G546" t="s">
        <v>61</v>
      </c>
      <c r="H546" t="s">
        <v>61</v>
      </c>
      <c r="I546" t="s">
        <v>199</v>
      </c>
      <c r="J546" s="22">
        <v>43733</v>
      </c>
      <c r="K546" s="28">
        <v>18</v>
      </c>
      <c r="L546">
        <v>19</v>
      </c>
      <c r="M546">
        <v>24</v>
      </c>
      <c r="N546">
        <v>24</v>
      </c>
      <c r="O546">
        <v>0</v>
      </c>
      <c r="P546">
        <v>0</v>
      </c>
      <c r="Q546">
        <v>0</v>
      </c>
      <c r="R546">
        <v>1</v>
      </c>
      <c r="S546" s="28">
        <v>1</v>
      </c>
      <c r="AR546">
        <v>74.5</v>
      </c>
      <c r="AS546">
        <v>71.5</v>
      </c>
      <c r="AT546">
        <v>71</v>
      </c>
      <c r="AU546">
        <v>70</v>
      </c>
      <c r="AV546">
        <v>69.5</v>
      </c>
      <c r="AW546">
        <v>68.5</v>
      </c>
      <c r="AX546">
        <v>67</v>
      </c>
      <c r="AY546">
        <v>66</v>
      </c>
      <c r="AZ546">
        <v>69.5</v>
      </c>
      <c r="BA546">
        <v>75.5</v>
      </c>
      <c r="BB546">
        <v>82</v>
      </c>
      <c r="BC546">
        <v>87.5</v>
      </c>
      <c r="BD546">
        <v>90.5</v>
      </c>
      <c r="BE546">
        <v>92.5</v>
      </c>
      <c r="BF546">
        <v>94.5</v>
      </c>
      <c r="BG546">
        <v>97.5</v>
      </c>
      <c r="BH546">
        <v>98.5</v>
      </c>
      <c r="BI546">
        <v>98</v>
      </c>
      <c r="BJ546">
        <v>96.5</v>
      </c>
      <c r="BK546">
        <v>89</v>
      </c>
      <c r="BL546">
        <v>84</v>
      </c>
      <c r="BM546">
        <v>81.5</v>
      </c>
      <c r="BN546">
        <v>80</v>
      </c>
      <c r="BO546">
        <v>78</v>
      </c>
      <c r="DL546">
        <v>18</v>
      </c>
      <c r="DM546">
        <v>19</v>
      </c>
      <c r="DQ546" s="24"/>
    </row>
    <row r="547" spans="1:121" hidden="1" x14ac:dyDescent="0.25">
      <c r="A547" t="s">
        <v>62</v>
      </c>
      <c r="B547" t="s">
        <v>35</v>
      </c>
      <c r="C547" t="s">
        <v>61</v>
      </c>
      <c r="D547" t="s">
        <v>61</v>
      </c>
      <c r="E547" t="s">
        <v>35</v>
      </c>
      <c r="F547" t="s">
        <v>61</v>
      </c>
      <c r="G547" t="s">
        <v>61</v>
      </c>
      <c r="H547" t="s">
        <v>61</v>
      </c>
      <c r="I547" t="s">
        <v>199</v>
      </c>
      <c r="J547" s="22">
        <v>43733</v>
      </c>
      <c r="K547" s="28">
        <v>18</v>
      </c>
      <c r="L547">
        <v>19</v>
      </c>
      <c r="M547">
        <v>1</v>
      </c>
      <c r="N547">
        <v>1</v>
      </c>
      <c r="O547">
        <v>0</v>
      </c>
      <c r="P547">
        <v>1</v>
      </c>
      <c r="Q547">
        <v>1</v>
      </c>
      <c r="R547">
        <v>1</v>
      </c>
      <c r="S547" s="28">
        <v>1</v>
      </c>
      <c r="AR547">
        <v>74.5</v>
      </c>
      <c r="AS547">
        <v>71.5</v>
      </c>
      <c r="AT547">
        <v>71</v>
      </c>
      <c r="AU547">
        <v>70</v>
      </c>
      <c r="AV547">
        <v>69.5</v>
      </c>
      <c r="AW547">
        <v>68.5</v>
      </c>
      <c r="AX547">
        <v>67</v>
      </c>
      <c r="AY547">
        <v>66</v>
      </c>
      <c r="AZ547">
        <v>69.5</v>
      </c>
      <c r="BA547">
        <v>75.5</v>
      </c>
      <c r="BB547">
        <v>82</v>
      </c>
      <c r="BC547">
        <v>87.5</v>
      </c>
      <c r="BD547">
        <v>90.5</v>
      </c>
      <c r="BE547">
        <v>92.5</v>
      </c>
      <c r="BF547">
        <v>94.5</v>
      </c>
      <c r="BG547">
        <v>97.5</v>
      </c>
      <c r="BH547">
        <v>98.5</v>
      </c>
      <c r="BI547">
        <v>98</v>
      </c>
      <c r="BJ547">
        <v>96.5</v>
      </c>
      <c r="BK547">
        <v>89</v>
      </c>
      <c r="BL547">
        <v>84</v>
      </c>
      <c r="BM547">
        <v>81.5</v>
      </c>
      <c r="BN547">
        <v>80</v>
      </c>
      <c r="BO547">
        <v>78</v>
      </c>
      <c r="DL547">
        <v>18</v>
      </c>
      <c r="DM547">
        <v>19</v>
      </c>
    </row>
    <row r="548" spans="1:121" hidden="1" x14ac:dyDescent="0.25">
      <c r="A548" t="s">
        <v>62</v>
      </c>
      <c r="B548" t="s">
        <v>109</v>
      </c>
      <c r="C548" t="s">
        <v>61</v>
      </c>
      <c r="D548" t="s">
        <v>109</v>
      </c>
      <c r="E548" t="s">
        <v>61</v>
      </c>
      <c r="F548" t="s">
        <v>61</v>
      </c>
      <c r="G548" t="s">
        <v>61</v>
      </c>
      <c r="H548" t="s">
        <v>61</v>
      </c>
      <c r="I548" t="s">
        <v>183</v>
      </c>
      <c r="J548" s="22">
        <v>43733</v>
      </c>
      <c r="K548" s="28">
        <v>18</v>
      </c>
      <c r="L548">
        <v>19</v>
      </c>
      <c r="M548">
        <v>60</v>
      </c>
      <c r="N548">
        <v>60</v>
      </c>
      <c r="O548">
        <v>0</v>
      </c>
      <c r="P548">
        <v>0</v>
      </c>
      <c r="Q548">
        <v>0</v>
      </c>
      <c r="R548">
        <v>1</v>
      </c>
      <c r="S548" s="28">
        <v>1</v>
      </c>
      <c r="AR548">
        <v>74.5</v>
      </c>
      <c r="AS548">
        <v>71.5</v>
      </c>
      <c r="AT548">
        <v>71</v>
      </c>
      <c r="AU548">
        <v>70</v>
      </c>
      <c r="AV548">
        <v>69.5</v>
      </c>
      <c r="AW548">
        <v>68.5</v>
      </c>
      <c r="AX548">
        <v>67</v>
      </c>
      <c r="AY548">
        <v>66</v>
      </c>
      <c r="AZ548">
        <v>69.5</v>
      </c>
      <c r="BA548">
        <v>75.5</v>
      </c>
      <c r="BB548">
        <v>82</v>
      </c>
      <c r="BC548">
        <v>87.5</v>
      </c>
      <c r="BD548">
        <v>90.5</v>
      </c>
      <c r="BE548">
        <v>92.5</v>
      </c>
      <c r="BF548">
        <v>94.5</v>
      </c>
      <c r="BG548">
        <v>97.5</v>
      </c>
      <c r="BH548">
        <v>98.5</v>
      </c>
      <c r="BI548">
        <v>98</v>
      </c>
      <c r="BJ548">
        <v>96.5</v>
      </c>
      <c r="BK548">
        <v>89</v>
      </c>
      <c r="BL548">
        <v>84</v>
      </c>
      <c r="BM548">
        <v>81.5</v>
      </c>
      <c r="BN548">
        <v>80</v>
      </c>
      <c r="BO548">
        <v>78</v>
      </c>
      <c r="DL548">
        <v>18</v>
      </c>
      <c r="DM548">
        <v>19</v>
      </c>
    </row>
    <row r="549" spans="1:121" hidden="1" x14ac:dyDescent="0.25">
      <c r="A549" t="s">
        <v>62</v>
      </c>
      <c r="B549" t="s">
        <v>37</v>
      </c>
      <c r="C549" t="s">
        <v>61</v>
      </c>
      <c r="D549" t="s">
        <v>61</v>
      </c>
      <c r="E549" t="s">
        <v>37</v>
      </c>
      <c r="F549" t="s">
        <v>61</v>
      </c>
      <c r="G549" t="s">
        <v>61</v>
      </c>
      <c r="H549" t="s">
        <v>61</v>
      </c>
      <c r="I549" t="s">
        <v>183</v>
      </c>
      <c r="J549" s="22">
        <v>43733</v>
      </c>
      <c r="K549" s="28">
        <v>18</v>
      </c>
      <c r="L549">
        <v>19</v>
      </c>
      <c r="M549">
        <v>51</v>
      </c>
      <c r="N549">
        <v>51</v>
      </c>
      <c r="O549">
        <v>0</v>
      </c>
      <c r="P549">
        <v>0</v>
      </c>
      <c r="Q549">
        <v>0</v>
      </c>
      <c r="R549">
        <v>1</v>
      </c>
      <c r="S549" s="28">
        <v>1</v>
      </c>
      <c r="AR549">
        <v>74.5</v>
      </c>
      <c r="AS549">
        <v>71.5</v>
      </c>
      <c r="AT549">
        <v>71</v>
      </c>
      <c r="AU549">
        <v>70</v>
      </c>
      <c r="AV549">
        <v>69.5</v>
      </c>
      <c r="AW549">
        <v>68.5</v>
      </c>
      <c r="AX549">
        <v>67</v>
      </c>
      <c r="AY549">
        <v>66</v>
      </c>
      <c r="AZ549">
        <v>69.5</v>
      </c>
      <c r="BA549">
        <v>75.5</v>
      </c>
      <c r="BB549">
        <v>82</v>
      </c>
      <c r="BC549">
        <v>87.5</v>
      </c>
      <c r="BD549">
        <v>90.5</v>
      </c>
      <c r="BE549">
        <v>92.5</v>
      </c>
      <c r="BF549">
        <v>94.5</v>
      </c>
      <c r="BG549">
        <v>97.5</v>
      </c>
      <c r="BH549">
        <v>98.5</v>
      </c>
      <c r="BI549">
        <v>98</v>
      </c>
      <c r="BJ549">
        <v>96.5</v>
      </c>
      <c r="BK549">
        <v>89</v>
      </c>
      <c r="BL549">
        <v>84</v>
      </c>
      <c r="BM549">
        <v>81.5</v>
      </c>
      <c r="BN549">
        <v>80</v>
      </c>
      <c r="BO549">
        <v>78</v>
      </c>
      <c r="DL549">
        <v>18</v>
      </c>
      <c r="DM549">
        <v>19</v>
      </c>
    </row>
    <row r="550" spans="1:121" hidden="1" x14ac:dyDescent="0.25">
      <c r="A550" t="s">
        <v>62</v>
      </c>
      <c r="B550" t="s">
        <v>202</v>
      </c>
      <c r="C550" t="s">
        <v>61</v>
      </c>
      <c r="D550" t="s">
        <v>61</v>
      </c>
      <c r="E550" t="s">
        <v>61</v>
      </c>
      <c r="F550" t="s">
        <v>97</v>
      </c>
      <c r="G550" t="s">
        <v>61</v>
      </c>
      <c r="H550" t="s">
        <v>61</v>
      </c>
      <c r="I550" t="s">
        <v>183</v>
      </c>
      <c r="J550" s="22">
        <v>43733</v>
      </c>
      <c r="K550" s="28">
        <v>18</v>
      </c>
      <c r="L550">
        <v>19</v>
      </c>
      <c r="M550">
        <v>61</v>
      </c>
      <c r="N550">
        <v>61</v>
      </c>
      <c r="O550">
        <v>0</v>
      </c>
      <c r="P550">
        <v>0</v>
      </c>
      <c r="Q550">
        <v>0</v>
      </c>
      <c r="R550">
        <v>0</v>
      </c>
      <c r="S550" s="28">
        <v>0</v>
      </c>
      <c r="T550">
        <v>8995.5509999999995</v>
      </c>
      <c r="U550">
        <v>8978.3680000000004</v>
      </c>
      <c r="V550">
        <v>8849.5409999999993</v>
      </c>
      <c r="W550">
        <v>8661.0210000000006</v>
      </c>
      <c r="X550">
        <v>8699.3629999999994</v>
      </c>
      <c r="Y550">
        <v>11000.73</v>
      </c>
      <c r="Z550">
        <v>14206.14</v>
      </c>
      <c r="AA550">
        <v>14314.64</v>
      </c>
      <c r="AB550">
        <v>17607.490000000002</v>
      </c>
      <c r="AC550">
        <v>21502.5</v>
      </c>
      <c r="AD550">
        <v>24385.09</v>
      </c>
      <c r="AE550">
        <v>25173.91</v>
      </c>
      <c r="AF550">
        <v>26020.560000000001</v>
      </c>
      <c r="AG550">
        <v>26275.599999999999</v>
      </c>
      <c r="AH550">
        <v>27604.02</v>
      </c>
      <c r="AI550">
        <v>27363.68</v>
      </c>
      <c r="AJ550">
        <v>26828.21</v>
      </c>
      <c r="AK550">
        <v>21888.19</v>
      </c>
      <c r="AL550">
        <v>19399.11</v>
      </c>
      <c r="AM550">
        <v>15298.62</v>
      </c>
      <c r="AN550">
        <v>12948.44</v>
      </c>
      <c r="AO550">
        <v>11973.41</v>
      </c>
      <c r="AP550">
        <v>10902.15</v>
      </c>
      <c r="AQ550">
        <v>10299.65</v>
      </c>
      <c r="AR550">
        <v>74.254099999999994</v>
      </c>
      <c r="AS550">
        <v>71.278689999999997</v>
      </c>
      <c r="AT550">
        <v>70.803280000000001</v>
      </c>
      <c r="AU550">
        <v>69.844260000000006</v>
      </c>
      <c r="AV550">
        <v>69.409840000000003</v>
      </c>
      <c r="AW550">
        <v>68.434430000000006</v>
      </c>
      <c r="AX550">
        <v>66.975409999999997</v>
      </c>
      <c r="AY550">
        <v>66.016400000000004</v>
      </c>
      <c r="AZ550">
        <v>69.549180000000007</v>
      </c>
      <c r="BA550">
        <v>75.5</v>
      </c>
      <c r="BB550">
        <v>81.967219999999998</v>
      </c>
      <c r="BC550">
        <v>87.450819999999993</v>
      </c>
      <c r="BD550">
        <v>90.459010000000006</v>
      </c>
      <c r="BE550">
        <v>92.450819999999993</v>
      </c>
      <c r="BF550">
        <v>94.40164</v>
      </c>
      <c r="BG550">
        <v>97.221310000000003</v>
      </c>
      <c r="BH550">
        <v>98.147540000000006</v>
      </c>
      <c r="BI550">
        <v>97.647540000000006</v>
      </c>
      <c r="BJ550">
        <v>96.188519999999997</v>
      </c>
      <c r="BK550">
        <v>88.795079999999999</v>
      </c>
      <c r="BL550">
        <v>83.770489999999995</v>
      </c>
      <c r="BM550">
        <v>81.254099999999994</v>
      </c>
      <c r="BN550">
        <v>79.745900000000006</v>
      </c>
      <c r="BO550">
        <v>77.737700000000004</v>
      </c>
      <c r="BP550">
        <v>6.1366670000000001</v>
      </c>
      <c r="BQ550">
        <v>-86.287949999999995</v>
      </c>
      <c r="BR550">
        <v>-106.3527</v>
      </c>
      <c r="BS550">
        <v>-8.2316950000000002</v>
      </c>
      <c r="BT550">
        <v>-4.4090480000000003</v>
      </c>
      <c r="BU550">
        <v>-75.192499999999995</v>
      </c>
      <c r="BV550">
        <v>-352.46370000000002</v>
      </c>
      <c r="BW550">
        <v>7.479946</v>
      </c>
      <c r="BX550">
        <v>101.3184</v>
      </c>
      <c r="BY550">
        <v>373.5917</v>
      </c>
      <c r="BZ550">
        <v>103.5401</v>
      </c>
      <c r="CA550">
        <v>162.1688</v>
      </c>
      <c r="CB550">
        <v>22.383420000000001</v>
      </c>
      <c r="CC550">
        <v>16.622599999999998</v>
      </c>
      <c r="CD550">
        <v>-504.13310000000001</v>
      </c>
      <c r="CE550">
        <v>-535.34829999999999</v>
      </c>
      <c r="CF550">
        <v>-636.4923</v>
      </c>
      <c r="CG550">
        <v>1877.6379999999999</v>
      </c>
      <c r="CH550">
        <v>1692.9480000000001</v>
      </c>
      <c r="CI550">
        <v>619.77250000000004</v>
      </c>
      <c r="CJ550">
        <v>336.14350000000002</v>
      </c>
      <c r="CK550">
        <v>117.14830000000001</v>
      </c>
      <c r="CL550">
        <v>-405.34030000000001</v>
      </c>
      <c r="CM550">
        <v>-470.66680000000002</v>
      </c>
      <c r="CN550">
        <v>4579.0420000000004</v>
      </c>
      <c r="CO550">
        <v>3902.6120000000001</v>
      </c>
      <c r="CP550">
        <v>3795.0419999999999</v>
      </c>
      <c r="CQ550">
        <v>3703.6469999999999</v>
      </c>
      <c r="CR550">
        <v>4518.5290000000005</v>
      </c>
      <c r="CS550">
        <v>6737.6769999999997</v>
      </c>
      <c r="CT550">
        <v>6421.9449999999997</v>
      </c>
      <c r="CU550">
        <v>7571.5209999999997</v>
      </c>
      <c r="CV550">
        <v>6913.1970000000001</v>
      </c>
      <c r="CW550">
        <v>9780.4339999999993</v>
      </c>
      <c r="CX550">
        <v>10415.530000000001</v>
      </c>
      <c r="CY550">
        <v>5253.9319999999998</v>
      </c>
      <c r="CZ550">
        <v>4302.0959999999995</v>
      </c>
      <c r="DA550">
        <v>5168.1949999999997</v>
      </c>
      <c r="DB550">
        <v>35800.22</v>
      </c>
      <c r="DC550">
        <v>33780.559999999998</v>
      </c>
      <c r="DD550">
        <v>44877.51</v>
      </c>
      <c r="DE550">
        <v>31717.57</v>
      </c>
      <c r="DF550">
        <v>24915.13</v>
      </c>
      <c r="DG550">
        <v>20701.96</v>
      </c>
      <c r="DH550">
        <v>12482.43</v>
      </c>
      <c r="DI550">
        <v>9702.6839999999993</v>
      </c>
      <c r="DJ550">
        <v>7692.9459999999999</v>
      </c>
      <c r="DK550">
        <v>6282.2659999999996</v>
      </c>
      <c r="DL550">
        <v>18</v>
      </c>
      <c r="DM550">
        <v>19</v>
      </c>
    </row>
    <row r="551" spans="1:121" hidden="1" x14ac:dyDescent="0.25">
      <c r="A551" t="s">
        <v>62</v>
      </c>
      <c r="B551" t="s">
        <v>35</v>
      </c>
      <c r="C551" t="s">
        <v>61</v>
      </c>
      <c r="D551" t="s">
        <v>61</v>
      </c>
      <c r="E551" t="s">
        <v>35</v>
      </c>
      <c r="F551" t="s">
        <v>61</v>
      </c>
      <c r="G551" t="s">
        <v>61</v>
      </c>
      <c r="H551" t="s">
        <v>61</v>
      </c>
      <c r="I551" t="s">
        <v>183</v>
      </c>
      <c r="J551" s="22">
        <v>43733</v>
      </c>
      <c r="K551" s="28">
        <v>18</v>
      </c>
      <c r="L551">
        <v>19</v>
      </c>
      <c r="M551">
        <v>1</v>
      </c>
      <c r="N551">
        <v>1</v>
      </c>
      <c r="O551">
        <v>0</v>
      </c>
      <c r="P551">
        <v>1</v>
      </c>
      <c r="Q551">
        <v>1</v>
      </c>
      <c r="R551">
        <v>1</v>
      </c>
      <c r="S551" s="28">
        <v>1</v>
      </c>
      <c r="AR551">
        <v>74.5</v>
      </c>
      <c r="AS551">
        <v>71.5</v>
      </c>
      <c r="AT551">
        <v>71</v>
      </c>
      <c r="AU551">
        <v>70</v>
      </c>
      <c r="AV551">
        <v>69.5</v>
      </c>
      <c r="AW551">
        <v>68.5</v>
      </c>
      <c r="AX551">
        <v>67</v>
      </c>
      <c r="AY551">
        <v>66</v>
      </c>
      <c r="AZ551">
        <v>69.5</v>
      </c>
      <c r="BA551">
        <v>75.5</v>
      </c>
      <c r="BB551">
        <v>82</v>
      </c>
      <c r="BC551">
        <v>87.5</v>
      </c>
      <c r="BD551">
        <v>90.5</v>
      </c>
      <c r="BE551">
        <v>92.5</v>
      </c>
      <c r="BF551">
        <v>94.5</v>
      </c>
      <c r="BG551">
        <v>97.5</v>
      </c>
      <c r="BH551">
        <v>98.5</v>
      </c>
      <c r="BI551">
        <v>98</v>
      </c>
      <c r="BJ551">
        <v>96.5</v>
      </c>
      <c r="BK551">
        <v>89</v>
      </c>
      <c r="BL551">
        <v>84</v>
      </c>
      <c r="BM551">
        <v>81.5</v>
      </c>
      <c r="BN551">
        <v>80</v>
      </c>
      <c r="BO551">
        <v>78</v>
      </c>
      <c r="DL551">
        <v>18</v>
      </c>
      <c r="DM551">
        <v>19</v>
      </c>
    </row>
    <row r="552" spans="1:121" hidden="1" x14ac:dyDescent="0.25">
      <c r="A552" t="s">
        <v>62</v>
      </c>
      <c r="B552" t="s">
        <v>210</v>
      </c>
      <c r="C552" t="s">
        <v>61</v>
      </c>
      <c r="D552" t="s">
        <v>210</v>
      </c>
      <c r="E552" t="s">
        <v>61</v>
      </c>
      <c r="F552" t="s">
        <v>61</v>
      </c>
      <c r="G552" t="s">
        <v>61</v>
      </c>
      <c r="H552" t="s">
        <v>61</v>
      </c>
      <c r="I552" t="s">
        <v>183</v>
      </c>
      <c r="J552" s="22">
        <v>43733</v>
      </c>
      <c r="K552" s="28">
        <v>18</v>
      </c>
      <c r="L552">
        <v>19</v>
      </c>
      <c r="M552">
        <v>1</v>
      </c>
      <c r="N552">
        <v>1</v>
      </c>
      <c r="O552">
        <v>0</v>
      </c>
      <c r="P552">
        <v>1</v>
      </c>
      <c r="Q552">
        <v>1</v>
      </c>
      <c r="R552">
        <v>1</v>
      </c>
      <c r="S552" s="28">
        <v>1</v>
      </c>
      <c r="AR552">
        <v>59.5</v>
      </c>
      <c r="AS552">
        <v>58</v>
      </c>
      <c r="AT552">
        <v>59</v>
      </c>
      <c r="AU552">
        <v>60.5</v>
      </c>
      <c r="AV552">
        <v>64</v>
      </c>
      <c r="AW552">
        <v>64.5</v>
      </c>
      <c r="AX552">
        <v>65.5</v>
      </c>
      <c r="AY552">
        <v>67</v>
      </c>
      <c r="AZ552">
        <v>72.5</v>
      </c>
      <c r="BA552">
        <v>75.5</v>
      </c>
      <c r="BB552">
        <v>80</v>
      </c>
      <c r="BC552">
        <v>84.5</v>
      </c>
      <c r="BD552">
        <v>88</v>
      </c>
      <c r="BE552">
        <v>89.5</v>
      </c>
      <c r="BF552">
        <v>88.5</v>
      </c>
      <c r="BG552">
        <v>80.5</v>
      </c>
      <c r="BH552">
        <v>77</v>
      </c>
      <c r="BI552">
        <v>76.5</v>
      </c>
      <c r="BJ552">
        <v>77.5</v>
      </c>
      <c r="BK552">
        <v>76.5</v>
      </c>
      <c r="BL552">
        <v>70</v>
      </c>
      <c r="BM552">
        <v>66.5</v>
      </c>
      <c r="BN552">
        <v>64.5</v>
      </c>
      <c r="BO552">
        <v>62</v>
      </c>
      <c r="DL552">
        <v>18</v>
      </c>
      <c r="DM552">
        <v>19</v>
      </c>
    </row>
    <row r="553" spans="1:121" hidden="1" x14ac:dyDescent="0.25">
      <c r="A553" t="s">
        <v>62</v>
      </c>
      <c r="B553" t="s">
        <v>102</v>
      </c>
      <c r="C553" t="s">
        <v>61</v>
      </c>
      <c r="D553" t="s">
        <v>61</v>
      </c>
      <c r="E553" t="s">
        <v>61</v>
      </c>
      <c r="F553" t="s">
        <v>61</v>
      </c>
      <c r="G553" t="s">
        <v>61</v>
      </c>
      <c r="H553" t="s">
        <v>102</v>
      </c>
      <c r="I553" t="s">
        <v>183</v>
      </c>
      <c r="J553" s="22">
        <v>43733</v>
      </c>
      <c r="K553" s="28">
        <v>18</v>
      </c>
      <c r="L553">
        <v>19</v>
      </c>
      <c r="M553">
        <v>41</v>
      </c>
      <c r="N553">
        <v>41</v>
      </c>
      <c r="O553">
        <v>0</v>
      </c>
      <c r="P553">
        <v>0</v>
      </c>
      <c r="Q553">
        <v>0</v>
      </c>
      <c r="R553">
        <v>0</v>
      </c>
      <c r="S553" s="28">
        <v>0</v>
      </c>
      <c r="T553">
        <v>8057.8429999999998</v>
      </c>
      <c r="U553">
        <v>8026.6440000000002</v>
      </c>
      <c r="V553">
        <v>7907.7650000000003</v>
      </c>
      <c r="W553">
        <v>7741.049</v>
      </c>
      <c r="X553">
        <v>7777.0550000000003</v>
      </c>
      <c r="Y553">
        <v>9832.2150000000001</v>
      </c>
      <c r="Z553">
        <v>12705.21</v>
      </c>
      <c r="AA553">
        <v>12764.16</v>
      </c>
      <c r="AB553">
        <v>15718.18</v>
      </c>
      <c r="AC553">
        <v>19180.080000000002</v>
      </c>
      <c r="AD553">
        <v>21800.5</v>
      </c>
      <c r="AE553">
        <v>22473.5</v>
      </c>
      <c r="AF553">
        <v>23262.52</v>
      </c>
      <c r="AG553">
        <v>23541.71</v>
      </c>
      <c r="AH553">
        <v>24600.37</v>
      </c>
      <c r="AI553">
        <v>24447.96</v>
      </c>
      <c r="AJ553">
        <v>23948.54</v>
      </c>
      <c r="AK553">
        <v>19537.25</v>
      </c>
      <c r="AL553">
        <v>17404.73</v>
      </c>
      <c r="AM553">
        <v>13961.56</v>
      </c>
      <c r="AN553">
        <v>11664.92</v>
      </c>
      <c r="AO553">
        <v>10779.49</v>
      </c>
      <c r="AP553">
        <v>9803.4009999999998</v>
      </c>
      <c r="AQ553">
        <v>9250.3459999999995</v>
      </c>
      <c r="AR553">
        <v>74.134150000000005</v>
      </c>
      <c r="AS553">
        <v>71.170730000000006</v>
      </c>
      <c r="AT553">
        <v>70.707310000000007</v>
      </c>
      <c r="AU553">
        <v>69.768299999999996</v>
      </c>
      <c r="AV553">
        <v>69.365849999999995</v>
      </c>
      <c r="AW553">
        <v>68.402439999999999</v>
      </c>
      <c r="AX553">
        <v>66.963419999999999</v>
      </c>
      <c r="AY553">
        <v>66.024389999999997</v>
      </c>
      <c r="AZ553">
        <v>69.573170000000005</v>
      </c>
      <c r="BA553">
        <v>75.5</v>
      </c>
      <c r="BB553">
        <v>81.951220000000006</v>
      </c>
      <c r="BC553">
        <v>87.426829999999995</v>
      </c>
      <c r="BD553">
        <v>90.439030000000002</v>
      </c>
      <c r="BE553">
        <v>92.426829999999995</v>
      </c>
      <c r="BF553">
        <v>94.353660000000005</v>
      </c>
      <c r="BG553">
        <v>97.085369999999998</v>
      </c>
      <c r="BH553">
        <v>97.975610000000003</v>
      </c>
      <c r="BI553">
        <v>97.475610000000003</v>
      </c>
      <c r="BJ553">
        <v>96.036580000000001</v>
      </c>
      <c r="BK553">
        <v>88.695120000000003</v>
      </c>
      <c r="BL553">
        <v>83.658540000000002</v>
      </c>
      <c r="BM553">
        <v>81.134150000000005</v>
      </c>
      <c r="BN553">
        <v>79.621949999999998</v>
      </c>
      <c r="BO553">
        <v>77.609759999999994</v>
      </c>
      <c r="BP553">
        <v>0.217783</v>
      </c>
      <c r="BQ553">
        <v>-87.481809999999996</v>
      </c>
      <c r="BR553">
        <v>-116.9832</v>
      </c>
      <c r="BS553">
        <v>-27.358989999999999</v>
      </c>
      <c r="BT553">
        <v>-19.534960000000002</v>
      </c>
      <c r="BU553">
        <v>-82.053579999999997</v>
      </c>
      <c r="BV553">
        <v>-314.2226</v>
      </c>
      <c r="BW553">
        <v>51.217590000000001</v>
      </c>
      <c r="BX553">
        <v>75.032079999999993</v>
      </c>
      <c r="BY553">
        <v>341.01749999999998</v>
      </c>
      <c r="BZ553">
        <v>126.35469999999999</v>
      </c>
      <c r="CA553">
        <v>165.5789</v>
      </c>
      <c r="CB553">
        <v>48.357770000000002</v>
      </c>
      <c r="CC553">
        <v>-10.880710000000001</v>
      </c>
      <c r="CD553">
        <v>-415.87970000000001</v>
      </c>
      <c r="CE553">
        <v>-458.30549999999999</v>
      </c>
      <c r="CF553">
        <v>-529.23379999999997</v>
      </c>
      <c r="CG553">
        <v>1776.5150000000001</v>
      </c>
      <c r="CH553">
        <v>1562.027</v>
      </c>
      <c r="CI553">
        <v>535.4393</v>
      </c>
      <c r="CJ553">
        <v>295.7432</v>
      </c>
      <c r="CK553">
        <v>69.704599999999999</v>
      </c>
      <c r="CL553">
        <v>-382.53879999999998</v>
      </c>
      <c r="CM553">
        <v>-440.37759999999997</v>
      </c>
      <c r="CN553">
        <v>4475.8630000000003</v>
      </c>
      <c r="CO553">
        <v>3798.7849999999999</v>
      </c>
      <c r="CP553">
        <v>3708.8530000000001</v>
      </c>
      <c r="CQ553">
        <v>3624.7629999999999</v>
      </c>
      <c r="CR553">
        <v>4429.5640000000003</v>
      </c>
      <c r="CS553">
        <v>6540.38</v>
      </c>
      <c r="CT553">
        <v>6217.2039999999997</v>
      </c>
      <c r="CU553">
        <v>7191.5839999999998</v>
      </c>
      <c r="CV553">
        <v>6086.3590000000004</v>
      </c>
      <c r="CW553">
        <v>9199.1080000000002</v>
      </c>
      <c r="CX553">
        <v>10081.18</v>
      </c>
      <c r="CY553">
        <v>5035.6679999999997</v>
      </c>
      <c r="CZ553">
        <v>4147.9989999999998</v>
      </c>
      <c r="DA553">
        <v>4945.3220000000001</v>
      </c>
      <c r="DB553">
        <v>34833.050000000003</v>
      </c>
      <c r="DC553">
        <v>32687.18</v>
      </c>
      <c r="DD553">
        <v>42357.64</v>
      </c>
      <c r="DE553">
        <v>30663.81</v>
      </c>
      <c r="DF553">
        <v>23986.63</v>
      </c>
      <c r="DG553">
        <v>20011.939999999999</v>
      </c>
      <c r="DH553">
        <v>12083.16</v>
      </c>
      <c r="DI553">
        <v>9284.4179999999997</v>
      </c>
      <c r="DJ553">
        <v>7399.7950000000001</v>
      </c>
      <c r="DK553">
        <v>5982.53</v>
      </c>
      <c r="DL553">
        <v>18</v>
      </c>
      <c r="DM553">
        <v>19</v>
      </c>
    </row>
    <row r="554" spans="1:121" hidden="1" x14ac:dyDescent="0.25">
      <c r="A554" t="s">
        <v>62</v>
      </c>
      <c r="B554" t="s">
        <v>101</v>
      </c>
      <c r="C554" t="s">
        <v>61</v>
      </c>
      <c r="D554" t="s">
        <v>61</v>
      </c>
      <c r="E554" t="s">
        <v>61</v>
      </c>
      <c r="F554" t="s">
        <v>61</v>
      </c>
      <c r="G554" t="s">
        <v>61</v>
      </c>
      <c r="H554" t="s">
        <v>101</v>
      </c>
      <c r="I554" t="s">
        <v>183</v>
      </c>
      <c r="J554" s="22">
        <v>43733</v>
      </c>
      <c r="K554" s="28">
        <v>18</v>
      </c>
      <c r="L554">
        <v>19</v>
      </c>
      <c r="M554">
        <v>20</v>
      </c>
      <c r="N554">
        <v>20</v>
      </c>
      <c r="O554">
        <v>0</v>
      </c>
      <c r="P554">
        <v>0</v>
      </c>
      <c r="Q554">
        <v>0</v>
      </c>
      <c r="R554">
        <v>1</v>
      </c>
      <c r="S554" s="28">
        <v>1</v>
      </c>
      <c r="AR554">
        <v>74.5</v>
      </c>
      <c r="AS554">
        <v>71.5</v>
      </c>
      <c r="AT554">
        <v>71</v>
      </c>
      <c r="AU554">
        <v>70</v>
      </c>
      <c r="AV554">
        <v>69.5</v>
      </c>
      <c r="AW554">
        <v>68.5</v>
      </c>
      <c r="AX554">
        <v>67</v>
      </c>
      <c r="AY554">
        <v>66</v>
      </c>
      <c r="AZ554">
        <v>69.5</v>
      </c>
      <c r="BA554">
        <v>75.5</v>
      </c>
      <c r="BB554">
        <v>82</v>
      </c>
      <c r="BC554">
        <v>87.5</v>
      </c>
      <c r="BD554">
        <v>90.5</v>
      </c>
      <c r="BE554">
        <v>92.5</v>
      </c>
      <c r="BF554">
        <v>94.5</v>
      </c>
      <c r="BG554">
        <v>97.5</v>
      </c>
      <c r="BH554">
        <v>98.5</v>
      </c>
      <c r="BI554">
        <v>98</v>
      </c>
      <c r="BJ554">
        <v>96.5</v>
      </c>
      <c r="BK554">
        <v>89</v>
      </c>
      <c r="BL554">
        <v>84</v>
      </c>
      <c r="BM554">
        <v>81.5</v>
      </c>
      <c r="BN554">
        <v>80</v>
      </c>
      <c r="BO554">
        <v>78</v>
      </c>
      <c r="DL554">
        <v>18</v>
      </c>
      <c r="DM554">
        <v>19</v>
      </c>
    </row>
    <row r="555" spans="1:121" hidden="1" x14ac:dyDescent="0.25">
      <c r="A555" t="s">
        <v>62</v>
      </c>
      <c r="B555" t="s">
        <v>61</v>
      </c>
      <c r="C555" t="s">
        <v>61</v>
      </c>
      <c r="D555" t="s">
        <v>61</v>
      </c>
      <c r="E555" t="s">
        <v>61</v>
      </c>
      <c r="F555" t="s">
        <v>61</v>
      </c>
      <c r="G555" t="s">
        <v>61</v>
      </c>
      <c r="H555" t="s">
        <v>61</v>
      </c>
      <c r="I555" t="s">
        <v>183</v>
      </c>
      <c r="J555" s="22">
        <v>43733</v>
      </c>
      <c r="K555" s="28">
        <v>18</v>
      </c>
      <c r="L555">
        <v>19</v>
      </c>
      <c r="M555">
        <v>61</v>
      </c>
      <c r="N555">
        <v>61</v>
      </c>
      <c r="O555">
        <v>0</v>
      </c>
      <c r="P555">
        <v>0</v>
      </c>
      <c r="Q555">
        <v>0</v>
      </c>
      <c r="R555">
        <v>0</v>
      </c>
      <c r="S555" s="28">
        <v>0</v>
      </c>
      <c r="T555">
        <v>8995.5509999999995</v>
      </c>
      <c r="U555">
        <v>8978.3680000000004</v>
      </c>
      <c r="V555">
        <v>8849.5409999999993</v>
      </c>
      <c r="W555">
        <v>8661.0210000000006</v>
      </c>
      <c r="X555">
        <v>8699.3629999999994</v>
      </c>
      <c r="Y555">
        <v>11000.73</v>
      </c>
      <c r="Z555">
        <v>14206.14</v>
      </c>
      <c r="AA555">
        <v>14314.64</v>
      </c>
      <c r="AB555">
        <v>17607.490000000002</v>
      </c>
      <c r="AC555">
        <v>21502.5</v>
      </c>
      <c r="AD555">
        <v>24385.09</v>
      </c>
      <c r="AE555">
        <v>25173.91</v>
      </c>
      <c r="AF555">
        <v>26020.560000000001</v>
      </c>
      <c r="AG555">
        <v>26275.599999999999</v>
      </c>
      <c r="AH555">
        <v>27604.02</v>
      </c>
      <c r="AI555">
        <v>27363.68</v>
      </c>
      <c r="AJ555">
        <v>26828.21</v>
      </c>
      <c r="AK555">
        <v>21888.19</v>
      </c>
      <c r="AL555">
        <v>19399.11</v>
      </c>
      <c r="AM555">
        <v>15298.62</v>
      </c>
      <c r="AN555">
        <v>12948.44</v>
      </c>
      <c r="AO555">
        <v>11973.41</v>
      </c>
      <c r="AP555">
        <v>10902.15</v>
      </c>
      <c r="AQ555">
        <v>10299.65</v>
      </c>
      <c r="AR555">
        <v>74.254099999999994</v>
      </c>
      <c r="AS555">
        <v>71.278689999999997</v>
      </c>
      <c r="AT555">
        <v>70.803280000000001</v>
      </c>
      <c r="AU555">
        <v>69.844260000000006</v>
      </c>
      <c r="AV555">
        <v>69.409840000000003</v>
      </c>
      <c r="AW555">
        <v>68.434430000000006</v>
      </c>
      <c r="AX555">
        <v>66.975409999999997</v>
      </c>
      <c r="AY555">
        <v>66.016400000000004</v>
      </c>
      <c r="AZ555">
        <v>69.549180000000007</v>
      </c>
      <c r="BA555">
        <v>75.5</v>
      </c>
      <c r="BB555">
        <v>81.967219999999998</v>
      </c>
      <c r="BC555">
        <v>87.450819999999993</v>
      </c>
      <c r="BD555">
        <v>90.459010000000006</v>
      </c>
      <c r="BE555">
        <v>92.450819999999993</v>
      </c>
      <c r="BF555">
        <v>94.40164</v>
      </c>
      <c r="BG555">
        <v>97.221310000000003</v>
      </c>
      <c r="BH555">
        <v>98.147540000000006</v>
      </c>
      <c r="BI555">
        <v>97.647540000000006</v>
      </c>
      <c r="BJ555">
        <v>96.188519999999997</v>
      </c>
      <c r="BK555">
        <v>88.795079999999999</v>
      </c>
      <c r="BL555">
        <v>83.770489999999995</v>
      </c>
      <c r="BM555">
        <v>81.254099999999994</v>
      </c>
      <c r="BN555">
        <v>79.745900000000006</v>
      </c>
      <c r="BO555">
        <v>77.737700000000004</v>
      </c>
      <c r="BP555">
        <v>6.1366670000000001</v>
      </c>
      <c r="BQ555">
        <v>-86.287949999999995</v>
      </c>
      <c r="BR555">
        <v>-106.3527</v>
      </c>
      <c r="BS555">
        <v>-8.2316950000000002</v>
      </c>
      <c r="BT555">
        <v>-4.4090480000000003</v>
      </c>
      <c r="BU555">
        <v>-75.192499999999995</v>
      </c>
      <c r="BV555">
        <v>-352.46370000000002</v>
      </c>
      <c r="BW555">
        <v>7.479946</v>
      </c>
      <c r="BX555">
        <v>101.3184</v>
      </c>
      <c r="BY555">
        <v>373.5917</v>
      </c>
      <c r="BZ555">
        <v>103.5401</v>
      </c>
      <c r="CA555">
        <v>162.1688</v>
      </c>
      <c r="CB555">
        <v>22.383420000000001</v>
      </c>
      <c r="CC555">
        <v>16.622599999999998</v>
      </c>
      <c r="CD555">
        <v>-504.13310000000001</v>
      </c>
      <c r="CE555">
        <v>-535.34829999999999</v>
      </c>
      <c r="CF555">
        <v>-636.4923</v>
      </c>
      <c r="CG555">
        <v>1877.6379999999999</v>
      </c>
      <c r="CH555">
        <v>1692.9480000000001</v>
      </c>
      <c r="CI555">
        <v>619.77250000000004</v>
      </c>
      <c r="CJ555">
        <v>336.14350000000002</v>
      </c>
      <c r="CK555">
        <v>117.14830000000001</v>
      </c>
      <c r="CL555">
        <v>-405.34030000000001</v>
      </c>
      <c r="CM555">
        <v>-470.66680000000002</v>
      </c>
      <c r="CN555">
        <v>4579.0420000000004</v>
      </c>
      <c r="CO555">
        <v>3902.6120000000001</v>
      </c>
      <c r="CP555">
        <v>3795.0419999999999</v>
      </c>
      <c r="CQ555">
        <v>3703.6469999999999</v>
      </c>
      <c r="CR555">
        <v>4518.5290000000005</v>
      </c>
      <c r="CS555">
        <v>6737.6769999999997</v>
      </c>
      <c r="CT555">
        <v>6421.9449999999997</v>
      </c>
      <c r="CU555">
        <v>7571.5209999999997</v>
      </c>
      <c r="CV555">
        <v>6913.1970000000001</v>
      </c>
      <c r="CW555">
        <v>9780.4339999999993</v>
      </c>
      <c r="CX555">
        <v>10415.530000000001</v>
      </c>
      <c r="CY555">
        <v>5253.9319999999998</v>
      </c>
      <c r="CZ555">
        <v>4302.0959999999995</v>
      </c>
      <c r="DA555">
        <v>5168.1949999999997</v>
      </c>
      <c r="DB555">
        <v>35800.22</v>
      </c>
      <c r="DC555">
        <v>33780.559999999998</v>
      </c>
      <c r="DD555">
        <v>44877.51</v>
      </c>
      <c r="DE555">
        <v>31717.57</v>
      </c>
      <c r="DF555">
        <v>24915.13</v>
      </c>
      <c r="DG555">
        <v>20701.96</v>
      </c>
      <c r="DH555">
        <v>12482.43</v>
      </c>
      <c r="DI555">
        <v>9702.6839999999993</v>
      </c>
      <c r="DJ555">
        <v>7692.9459999999999</v>
      </c>
      <c r="DK555">
        <v>6282.2659999999996</v>
      </c>
      <c r="DL555">
        <v>18</v>
      </c>
      <c r="DM555">
        <v>19</v>
      </c>
    </row>
    <row r="556" spans="1:121" hidden="1" x14ac:dyDescent="0.25">
      <c r="A556" t="s">
        <v>62</v>
      </c>
      <c r="B556" t="s">
        <v>189</v>
      </c>
      <c r="C556" t="s">
        <v>189</v>
      </c>
      <c r="D556" t="s">
        <v>61</v>
      </c>
      <c r="E556" t="s">
        <v>61</v>
      </c>
      <c r="F556" t="s">
        <v>61</v>
      </c>
      <c r="G556" t="s">
        <v>61</v>
      </c>
      <c r="H556" t="s">
        <v>61</v>
      </c>
      <c r="I556" t="s">
        <v>183</v>
      </c>
      <c r="J556" s="22">
        <v>43733</v>
      </c>
      <c r="K556" s="28">
        <v>18</v>
      </c>
      <c r="L556">
        <v>19</v>
      </c>
      <c r="M556">
        <v>24</v>
      </c>
      <c r="N556">
        <v>24</v>
      </c>
      <c r="O556">
        <v>0</v>
      </c>
      <c r="P556">
        <v>0</v>
      </c>
      <c r="Q556">
        <v>0</v>
      </c>
      <c r="R556">
        <v>1</v>
      </c>
      <c r="S556" s="28">
        <v>1</v>
      </c>
      <c r="AR556">
        <v>74.5</v>
      </c>
      <c r="AS556">
        <v>71.5</v>
      </c>
      <c r="AT556">
        <v>71</v>
      </c>
      <c r="AU556">
        <v>70</v>
      </c>
      <c r="AV556">
        <v>69.5</v>
      </c>
      <c r="AW556">
        <v>68.5</v>
      </c>
      <c r="AX556">
        <v>67</v>
      </c>
      <c r="AY556">
        <v>66</v>
      </c>
      <c r="AZ556">
        <v>69.5</v>
      </c>
      <c r="BA556">
        <v>75.5</v>
      </c>
      <c r="BB556">
        <v>82</v>
      </c>
      <c r="BC556">
        <v>87.5</v>
      </c>
      <c r="BD556">
        <v>90.5</v>
      </c>
      <c r="BE556">
        <v>92.5</v>
      </c>
      <c r="BF556">
        <v>94.5</v>
      </c>
      <c r="BG556">
        <v>97.5</v>
      </c>
      <c r="BH556">
        <v>98.5</v>
      </c>
      <c r="BI556">
        <v>98</v>
      </c>
      <c r="BJ556">
        <v>96.5</v>
      </c>
      <c r="BK556">
        <v>89</v>
      </c>
      <c r="BL556">
        <v>84</v>
      </c>
      <c r="BM556">
        <v>81.5</v>
      </c>
      <c r="BN556">
        <v>80</v>
      </c>
      <c r="BO556">
        <v>78</v>
      </c>
      <c r="DL556">
        <v>18</v>
      </c>
      <c r="DM556">
        <v>19</v>
      </c>
    </row>
    <row r="557" spans="1:121" hidden="1" x14ac:dyDescent="0.25">
      <c r="A557" t="s">
        <v>62</v>
      </c>
      <c r="B557" t="s">
        <v>38</v>
      </c>
      <c r="C557" t="s">
        <v>61</v>
      </c>
      <c r="D557" t="s">
        <v>61</v>
      </c>
      <c r="E557" t="s">
        <v>38</v>
      </c>
      <c r="F557" t="s">
        <v>61</v>
      </c>
      <c r="G557" t="s">
        <v>61</v>
      </c>
      <c r="H557" t="s">
        <v>61</v>
      </c>
      <c r="I557" t="s">
        <v>183</v>
      </c>
      <c r="J557" s="22">
        <v>43733</v>
      </c>
      <c r="K557" s="28">
        <v>18</v>
      </c>
      <c r="L557">
        <v>19</v>
      </c>
      <c r="M557">
        <v>2</v>
      </c>
      <c r="N557">
        <v>2</v>
      </c>
      <c r="O557">
        <v>0</v>
      </c>
      <c r="P557">
        <v>0</v>
      </c>
      <c r="Q557">
        <v>1</v>
      </c>
      <c r="R557">
        <v>1</v>
      </c>
      <c r="S557" s="28">
        <v>1</v>
      </c>
      <c r="AR557">
        <v>74.5</v>
      </c>
      <c r="AS557">
        <v>71.5</v>
      </c>
      <c r="AT557">
        <v>71</v>
      </c>
      <c r="AU557">
        <v>70</v>
      </c>
      <c r="AV557">
        <v>69.5</v>
      </c>
      <c r="AW557">
        <v>68.5</v>
      </c>
      <c r="AX557">
        <v>67</v>
      </c>
      <c r="AY557">
        <v>66</v>
      </c>
      <c r="AZ557">
        <v>69.5</v>
      </c>
      <c r="BA557">
        <v>75.5</v>
      </c>
      <c r="BB557">
        <v>82</v>
      </c>
      <c r="BC557">
        <v>87.5</v>
      </c>
      <c r="BD557">
        <v>90.5</v>
      </c>
      <c r="BE557">
        <v>92.5</v>
      </c>
      <c r="BF557">
        <v>94.5</v>
      </c>
      <c r="BG557">
        <v>97.5</v>
      </c>
      <c r="BH557">
        <v>98.5</v>
      </c>
      <c r="BI557">
        <v>98</v>
      </c>
      <c r="BJ557">
        <v>96.5</v>
      </c>
      <c r="BK557">
        <v>89</v>
      </c>
      <c r="BL557">
        <v>84</v>
      </c>
      <c r="BM557">
        <v>81.5</v>
      </c>
      <c r="BN557">
        <v>80</v>
      </c>
      <c r="BO557">
        <v>78</v>
      </c>
      <c r="DL557">
        <v>18</v>
      </c>
      <c r="DM557">
        <v>19</v>
      </c>
    </row>
    <row r="558" spans="1:121" hidden="1" x14ac:dyDescent="0.25">
      <c r="A558" t="s">
        <v>62</v>
      </c>
      <c r="B558" t="s">
        <v>36</v>
      </c>
      <c r="C558" t="s">
        <v>36</v>
      </c>
      <c r="D558" t="s">
        <v>61</v>
      </c>
      <c r="E558" t="s">
        <v>61</v>
      </c>
      <c r="F558" t="s">
        <v>61</v>
      </c>
      <c r="G558" t="s">
        <v>61</v>
      </c>
      <c r="H558" t="s">
        <v>61</v>
      </c>
      <c r="I558" t="s">
        <v>183</v>
      </c>
      <c r="J558" s="22">
        <v>43733</v>
      </c>
      <c r="K558" s="28">
        <v>18</v>
      </c>
      <c r="L558">
        <v>19</v>
      </c>
      <c r="M558">
        <v>37</v>
      </c>
      <c r="N558">
        <v>37</v>
      </c>
      <c r="O558">
        <v>0</v>
      </c>
      <c r="P558">
        <v>0</v>
      </c>
      <c r="Q558">
        <v>0</v>
      </c>
      <c r="R558">
        <v>0</v>
      </c>
      <c r="S558" s="28">
        <v>0</v>
      </c>
      <c r="T558">
        <v>5979.741</v>
      </c>
      <c r="U558">
        <v>5835.2579999999998</v>
      </c>
      <c r="V558">
        <v>5701.2209999999995</v>
      </c>
      <c r="W558">
        <v>5549.6610000000001</v>
      </c>
      <c r="X558">
        <v>5437.0230000000001</v>
      </c>
      <c r="Y558">
        <v>6728.741</v>
      </c>
      <c r="Z558">
        <v>8310.5439999999999</v>
      </c>
      <c r="AA558">
        <v>8536.3439999999991</v>
      </c>
      <c r="AB558">
        <v>10327.08</v>
      </c>
      <c r="AC558">
        <v>12485.19</v>
      </c>
      <c r="AD558">
        <v>14080.75</v>
      </c>
      <c r="AE558">
        <v>14427.02</v>
      </c>
      <c r="AF558">
        <v>15053.56</v>
      </c>
      <c r="AG558">
        <v>15143.12</v>
      </c>
      <c r="AH558">
        <v>15961.17</v>
      </c>
      <c r="AI558">
        <v>15834.96</v>
      </c>
      <c r="AJ558">
        <v>15581.08</v>
      </c>
      <c r="AK558">
        <v>12585.26</v>
      </c>
      <c r="AL558">
        <v>11113.47</v>
      </c>
      <c r="AM558">
        <v>8767.52</v>
      </c>
      <c r="AN558">
        <v>7903.4340000000002</v>
      </c>
      <c r="AO558">
        <v>7277.0190000000002</v>
      </c>
      <c r="AP558">
        <v>7143.9690000000001</v>
      </c>
      <c r="AQ558">
        <v>6776.95</v>
      </c>
      <c r="AR558">
        <v>74.0946</v>
      </c>
      <c r="AS558">
        <v>71.135130000000004</v>
      </c>
      <c r="AT558">
        <v>70.675669999999997</v>
      </c>
      <c r="AU558">
        <v>69.74324</v>
      </c>
      <c r="AV558">
        <v>69.351349999999996</v>
      </c>
      <c r="AW558">
        <v>68.391890000000004</v>
      </c>
      <c r="AX558">
        <v>66.959460000000007</v>
      </c>
      <c r="AY558">
        <v>66.027019999999993</v>
      </c>
      <c r="AZ558">
        <v>69.58108</v>
      </c>
      <c r="BA558">
        <v>75.5</v>
      </c>
      <c r="BB558">
        <v>81.945949999999996</v>
      </c>
      <c r="BC558">
        <v>87.41892</v>
      </c>
      <c r="BD558">
        <v>90.432429999999997</v>
      </c>
      <c r="BE558">
        <v>92.41892</v>
      </c>
      <c r="BF558">
        <v>94.33784</v>
      </c>
      <c r="BG558">
        <v>97.040539999999993</v>
      </c>
      <c r="BH558">
        <v>97.91892</v>
      </c>
      <c r="BI558">
        <v>97.41892</v>
      </c>
      <c r="BJ558">
        <v>95.986490000000003</v>
      </c>
      <c r="BK558">
        <v>88.66216</v>
      </c>
      <c r="BL558">
        <v>83.621619999999993</v>
      </c>
      <c r="BM558">
        <v>81.0946</v>
      </c>
      <c r="BN558">
        <v>79.58108</v>
      </c>
      <c r="BO558">
        <v>77.567570000000003</v>
      </c>
      <c r="BP558">
        <v>-102.87949999999999</v>
      </c>
      <c r="BQ558">
        <v>-76.693830000000005</v>
      </c>
      <c r="BR558">
        <v>-101.36190000000001</v>
      </c>
      <c r="BS558">
        <v>-10.31249</v>
      </c>
      <c r="BT558">
        <v>-58.347610000000003</v>
      </c>
      <c r="BU558">
        <v>-137.6259</v>
      </c>
      <c r="BV558">
        <v>-164.86500000000001</v>
      </c>
      <c r="BW558">
        <v>41.35651</v>
      </c>
      <c r="BX558">
        <v>73.24512</v>
      </c>
      <c r="BY558">
        <v>265.39069999999998</v>
      </c>
      <c r="BZ558">
        <v>27.374919999999999</v>
      </c>
      <c r="CA558">
        <v>146.3253</v>
      </c>
      <c r="CB558">
        <v>-22.64507</v>
      </c>
      <c r="CC558">
        <v>86.426069999999996</v>
      </c>
      <c r="CD558">
        <v>-142.8646</v>
      </c>
      <c r="CE558">
        <v>-87.173469999999995</v>
      </c>
      <c r="CF558">
        <v>-288.2987</v>
      </c>
      <c r="CG558">
        <v>1295.0650000000001</v>
      </c>
      <c r="CH558">
        <v>1197.1569999999999</v>
      </c>
      <c r="CI558">
        <v>407.21800000000002</v>
      </c>
      <c r="CJ558">
        <v>111.49250000000001</v>
      </c>
      <c r="CK558">
        <v>-20.884519999999998</v>
      </c>
      <c r="CL558">
        <v>-400.4803</v>
      </c>
      <c r="CM558">
        <v>-418.08120000000002</v>
      </c>
      <c r="CN558">
        <v>1513.596</v>
      </c>
      <c r="CO558">
        <v>1502.1769999999999</v>
      </c>
      <c r="CP558">
        <v>1044.627</v>
      </c>
      <c r="CQ558">
        <v>1187.575</v>
      </c>
      <c r="CR558">
        <v>1043.2090000000001</v>
      </c>
      <c r="CS558">
        <v>2796.402</v>
      </c>
      <c r="CT558">
        <v>2364.6219999999998</v>
      </c>
      <c r="CU558">
        <v>2037.788</v>
      </c>
      <c r="CV558">
        <v>2925.712</v>
      </c>
      <c r="CW558">
        <v>5401.2550000000001</v>
      </c>
      <c r="CX558">
        <v>5430.7250000000004</v>
      </c>
      <c r="CY558">
        <v>2426.4229999999998</v>
      </c>
      <c r="CZ558">
        <v>2525.962</v>
      </c>
      <c r="DA558">
        <v>3099.2530000000002</v>
      </c>
      <c r="DB558">
        <v>24951.040000000001</v>
      </c>
      <c r="DC558">
        <v>21547.99</v>
      </c>
      <c r="DD558">
        <v>26214.25</v>
      </c>
      <c r="DE558">
        <v>20144.080000000002</v>
      </c>
      <c r="DF558">
        <v>13104.63</v>
      </c>
      <c r="DG558">
        <v>9928.5769999999993</v>
      </c>
      <c r="DH558">
        <v>8214.4</v>
      </c>
      <c r="DI558">
        <v>6132.5510000000004</v>
      </c>
      <c r="DJ558">
        <v>3523.8850000000002</v>
      </c>
      <c r="DK558">
        <v>2963.2379999999998</v>
      </c>
      <c r="DL558">
        <v>18</v>
      </c>
      <c r="DM558">
        <v>19</v>
      </c>
    </row>
    <row r="559" spans="1:121" hidden="1" x14ac:dyDescent="0.25">
      <c r="A559" t="s">
        <v>62</v>
      </c>
      <c r="B559" t="s">
        <v>186</v>
      </c>
      <c r="C559" t="s">
        <v>61</v>
      </c>
      <c r="D559" t="s">
        <v>61</v>
      </c>
      <c r="E559" t="s">
        <v>186</v>
      </c>
      <c r="F559" t="s">
        <v>61</v>
      </c>
      <c r="G559" t="s">
        <v>61</v>
      </c>
      <c r="H559" t="s">
        <v>61</v>
      </c>
      <c r="I559" t="s">
        <v>183</v>
      </c>
      <c r="J559" s="22">
        <v>43733</v>
      </c>
      <c r="K559" s="28">
        <v>18</v>
      </c>
      <c r="L559">
        <v>19</v>
      </c>
      <c r="M559">
        <v>4</v>
      </c>
      <c r="N559">
        <v>4</v>
      </c>
      <c r="O559">
        <v>0</v>
      </c>
      <c r="P559">
        <v>0</v>
      </c>
      <c r="Q559">
        <v>1</v>
      </c>
      <c r="R559">
        <v>1</v>
      </c>
      <c r="S559" s="28">
        <v>1</v>
      </c>
      <c r="AR559">
        <v>74.5</v>
      </c>
      <c r="AS559">
        <v>71.5</v>
      </c>
      <c r="AT559">
        <v>71</v>
      </c>
      <c r="AU559">
        <v>70</v>
      </c>
      <c r="AV559">
        <v>69.5</v>
      </c>
      <c r="AW559">
        <v>68.5</v>
      </c>
      <c r="AX559">
        <v>67</v>
      </c>
      <c r="AY559">
        <v>66</v>
      </c>
      <c r="AZ559">
        <v>69.5</v>
      </c>
      <c r="BA559">
        <v>75.5</v>
      </c>
      <c r="BB559">
        <v>82</v>
      </c>
      <c r="BC559">
        <v>87.5</v>
      </c>
      <c r="BD559">
        <v>90.5</v>
      </c>
      <c r="BE559">
        <v>92.5</v>
      </c>
      <c r="BF559">
        <v>94.5</v>
      </c>
      <c r="BG559">
        <v>97.5</v>
      </c>
      <c r="BH559">
        <v>98.5</v>
      </c>
      <c r="BI559">
        <v>98</v>
      </c>
      <c r="BJ559">
        <v>96.5</v>
      </c>
      <c r="BK559">
        <v>89</v>
      </c>
      <c r="BL559">
        <v>84</v>
      </c>
      <c r="BM559">
        <v>81.5</v>
      </c>
      <c r="BN559">
        <v>80</v>
      </c>
      <c r="BO559">
        <v>78</v>
      </c>
      <c r="DL559">
        <v>18</v>
      </c>
      <c r="DM559">
        <v>19</v>
      </c>
    </row>
    <row r="560" spans="1:121" hidden="1" x14ac:dyDescent="0.25">
      <c r="A560" t="s">
        <v>62</v>
      </c>
      <c r="B560" t="s">
        <v>31</v>
      </c>
      <c r="C560" t="s">
        <v>61</v>
      </c>
      <c r="D560" t="s">
        <v>61</v>
      </c>
      <c r="E560" t="s">
        <v>31</v>
      </c>
      <c r="F560" t="s">
        <v>61</v>
      </c>
      <c r="G560" t="s">
        <v>61</v>
      </c>
      <c r="H560" t="s">
        <v>61</v>
      </c>
      <c r="I560" t="s">
        <v>183</v>
      </c>
      <c r="J560" s="22">
        <v>43733</v>
      </c>
      <c r="K560" s="28">
        <v>18</v>
      </c>
      <c r="L560">
        <v>19</v>
      </c>
      <c r="M560">
        <v>3</v>
      </c>
      <c r="N560">
        <v>3</v>
      </c>
      <c r="O560">
        <v>0</v>
      </c>
      <c r="P560">
        <v>0</v>
      </c>
      <c r="Q560">
        <v>1</v>
      </c>
      <c r="R560">
        <v>0</v>
      </c>
      <c r="S560" s="28">
        <v>1</v>
      </c>
      <c r="AR560">
        <v>69.5</v>
      </c>
      <c r="AS560">
        <v>67</v>
      </c>
      <c r="AT560">
        <v>67</v>
      </c>
      <c r="AU560">
        <v>66.833340000000007</v>
      </c>
      <c r="AV560">
        <v>67.666659999999993</v>
      </c>
      <c r="AW560">
        <v>67.166659999999993</v>
      </c>
      <c r="AX560">
        <v>66.5</v>
      </c>
      <c r="AY560">
        <v>66.333340000000007</v>
      </c>
      <c r="AZ560">
        <v>70.5</v>
      </c>
      <c r="BA560">
        <v>75.5</v>
      </c>
      <c r="BB560">
        <v>81.333340000000007</v>
      </c>
      <c r="BC560">
        <v>86.5</v>
      </c>
      <c r="BD560">
        <v>89.666659999999993</v>
      </c>
      <c r="BE560">
        <v>91.5</v>
      </c>
      <c r="BF560">
        <v>92.5</v>
      </c>
      <c r="BG560">
        <v>91.833340000000007</v>
      </c>
      <c r="BH560">
        <v>91.333340000000007</v>
      </c>
      <c r="BI560">
        <v>90.833340000000007</v>
      </c>
      <c r="BJ560">
        <v>90.166659999999993</v>
      </c>
      <c r="BK560">
        <v>84.833340000000007</v>
      </c>
      <c r="BL560">
        <v>79.333340000000007</v>
      </c>
      <c r="BM560">
        <v>76.5</v>
      </c>
      <c r="BN560">
        <v>74.833340000000007</v>
      </c>
      <c r="BO560">
        <v>72.666659999999993</v>
      </c>
      <c r="DL560">
        <v>18</v>
      </c>
      <c r="DM560">
        <v>19</v>
      </c>
    </row>
    <row r="561" spans="1:121" hidden="1" x14ac:dyDescent="0.25">
      <c r="A561" t="s">
        <v>62</v>
      </c>
      <c r="B561" t="s">
        <v>188</v>
      </c>
      <c r="C561" t="s">
        <v>61</v>
      </c>
      <c r="D561" t="s">
        <v>188</v>
      </c>
      <c r="E561" t="s">
        <v>61</v>
      </c>
      <c r="F561" t="s">
        <v>61</v>
      </c>
      <c r="G561" t="s">
        <v>61</v>
      </c>
      <c r="H561" t="s">
        <v>61</v>
      </c>
      <c r="I561" t="s">
        <v>184</v>
      </c>
      <c r="J561" s="22">
        <v>43733</v>
      </c>
      <c r="K561" s="28">
        <v>18</v>
      </c>
      <c r="L561">
        <v>19</v>
      </c>
      <c r="M561">
        <v>1</v>
      </c>
      <c r="N561">
        <v>1</v>
      </c>
      <c r="O561">
        <v>0</v>
      </c>
      <c r="P561">
        <v>1</v>
      </c>
      <c r="Q561">
        <v>1</v>
      </c>
      <c r="R561">
        <v>1</v>
      </c>
      <c r="S561" s="28">
        <v>1</v>
      </c>
      <c r="AR561">
        <v>74.5</v>
      </c>
      <c r="AS561">
        <v>71.5</v>
      </c>
      <c r="AT561">
        <v>70.5</v>
      </c>
      <c r="AU561">
        <v>69</v>
      </c>
      <c r="AV561">
        <v>68.5</v>
      </c>
      <c r="AW561">
        <v>68</v>
      </c>
      <c r="AX561">
        <v>66.5</v>
      </c>
      <c r="AY561">
        <v>68</v>
      </c>
      <c r="AZ561">
        <v>74.5</v>
      </c>
      <c r="BA561">
        <v>82.5</v>
      </c>
      <c r="BB561">
        <v>85</v>
      </c>
      <c r="BC561">
        <v>88</v>
      </c>
      <c r="BD561">
        <v>89.5</v>
      </c>
      <c r="BE561">
        <v>91.5</v>
      </c>
      <c r="BF561">
        <v>94</v>
      </c>
      <c r="BG561">
        <v>95</v>
      </c>
      <c r="BH561">
        <v>96</v>
      </c>
      <c r="BI561">
        <v>94.5</v>
      </c>
      <c r="BJ561">
        <v>91</v>
      </c>
      <c r="BK561">
        <v>87.5</v>
      </c>
      <c r="BL561">
        <v>85.5</v>
      </c>
      <c r="BM561">
        <v>82</v>
      </c>
      <c r="BN561">
        <v>80</v>
      </c>
      <c r="BO561">
        <v>78</v>
      </c>
      <c r="DE561" s="24"/>
      <c r="DF561" s="24"/>
      <c r="DL561">
        <v>18</v>
      </c>
      <c r="DM561">
        <v>19</v>
      </c>
    </row>
    <row r="562" spans="1:121" hidden="1" x14ac:dyDescent="0.25">
      <c r="A562" t="s">
        <v>62</v>
      </c>
      <c r="B562" t="s">
        <v>36</v>
      </c>
      <c r="C562" t="s">
        <v>36</v>
      </c>
      <c r="D562" t="s">
        <v>61</v>
      </c>
      <c r="E562" t="s">
        <v>61</v>
      </c>
      <c r="F562" t="s">
        <v>61</v>
      </c>
      <c r="G562" t="s">
        <v>61</v>
      </c>
      <c r="H562" t="s">
        <v>61</v>
      </c>
      <c r="I562" t="s">
        <v>184</v>
      </c>
      <c r="J562" s="22">
        <v>43733</v>
      </c>
      <c r="K562" s="28">
        <v>18</v>
      </c>
      <c r="L562">
        <v>19</v>
      </c>
      <c r="M562">
        <v>2</v>
      </c>
      <c r="N562">
        <v>2</v>
      </c>
      <c r="O562">
        <v>0</v>
      </c>
      <c r="P562">
        <v>0</v>
      </c>
      <c r="Q562">
        <v>1</v>
      </c>
      <c r="R562">
        <v>0</v>
      </c>
      <c r="S562" s="28">
        <v>1</v>
      </c>
      <c r="AR562">
        <v>74.5</v>
      </c>
      <c r="AS562">
        <v>71.5</v>
      </c>
      <c r="AT562">
        <v>70.75</v>
      </c>
      <c r="AU562">
        <v>69.5</v>
      </c>
      <c r="AV562">
        <v>69</v>
      </c>
      <c r="AW562">
        <v>68.25</v>
      </c>
      <c r="AX562">
        <v>66.75</v>
      </c>
      <c r="AY562">
        <v>67</v>
      </c>
      <c r="AZ562">
        <v>72</v>
      </c>
      <c r="BA562">
        <v>79</v>
      </c>
      <c r="BB562">
        <v>83.5</v>
      </c>
      <c r="BC562">
        <v>87.75</v>
      </c>
      <c r="BD562">
        <v>90</v>
      </c>
      <c r="BE562">
        <v>92</v>
      </c>
      <c r="BF562">
        <v>94.25</v>
      </c>
      <c r="BG562">
        <v>96.25</v>
      </c>
      <c r="BH562">
        <v>97.25</v>
      </c>
      <c r="BI562">
        <v>96.25</v>
      </c>
      <c r="BJ562">
        <v>93.75</v>
      </c>
      <c r="BK562">
        <v>88.25</v>
      </c>
      <c r="BL562">
        <v>84.75</v>
      </c>
      <c r="BM562">
        <v>81.75</v>
      </c>
      <c r="BN562">
        <v>80</v>
      </c>
      <c r="BO562">
        <v>78</v>
      </c>
      <c r="DE562" s="24"/>
      <c r="DF562" s="24"/>
      <c r="DL562">
        <v>18</v>
      </c>
      <c r="DM562">
        <v>19</v>
      </c>
    </row>
    <row r="563" spans="1:121" hidden="1" x14ac:dyDescent="0.25">
      <c r="A563" t="s">
        <v>62</v>
      </c>
      <c r="B563" t="s">
        <v>61</v>
      </c>
      <c r="C563" t="s">
        <v>61</v>
      </c>
      <c r="D563" t="s">
        <v>61</v>
      </c>
      <c r="E563" t="s">
        <v>61</v>
      </c>
      <c r="F563" t="s">
        <v>61</v>
      </c>
      <c r="G563" t="s">
        <v>61</v>
      </c>
      <c r="H563" t="s">
        <v>61</v>
      </c>
      <c r="I563" t="s">
        <v>184</v>
      </c>
      <c r="J563" s="22">
        <v>43733</v>
      </c>
      <c r="K563" s="28">
        <v>18</v>
      </c>
      <c r="L563">
        <v>19</v>
      </c>
      <c r="M563">
        <v>2</v>
      </c>
      <c r="N563">
        <v>2</v>
      </c>
      <c r="O563">
        <v>0</v>
      </c>
      <c r="P563">
        <v>0</v>
      </c>
      <c r="Q563">
        <v>1</v>
      </c>
      <c r="R563">
        <v>0</v>
      </c>
      <c r="S563" s="28">
        <v>1</v>
      </c>
      <c r="AR563">
        <v>74.5</v>
      </c>
      <c r="AS563">
        <v>71.5</v>
      </c>
      <c r="AT563">
        <v>70.75</v>
      </c>
      <c r="AU563">
        <v>69.5</v>
      </c>
      <c r="AV563">
        <v>69</v>
      </c>
      <c r="AW563">
        <v>68.25</v>
      </c>
      <c r="AX563">
        <v>66.75</v>
      </c>
      <c r="AY563">
        <v>67</v>
      </c>
      <c r="AZ563">
        <v>72</v>
      </c>
      <c r="BA563">
        <v>79</v>
      </c>
      <c r="BB563">
        <v>83.5</v>
      </c>
      <c r="BC563">
        <v>87.75</v>
      </c>
      <c r="BD563">
        <v>90</v>
      </c>
      <c r="BE563">
        <v>92</v>
      </c>
      <c r="BF563">
        <v>94.25</v>
      </c>
      <c r="BG563">
        <v>96.25</v>
      </c>
      <c r="BH563">
        <v>97.25</v>
      </c>
      <c r="BI563">
        <v>96.25</v>
      </c>
      <c r="BJ563">
        <v>93.75</v>
      </c>
      <c r="BK563">
        <v>88.25</v>
      </c>
      <c r="BL563">
        <v>84.75</v>
      </c>
      <c r="BM563">
        <v>81.75</v>
      </c>
      <c r="BN563">
        <v>80</v>
      </c>
      <c r="BO563">
        <v>78</v>
      </c>
      <c r="DL563">
        <v>18</v>
      </c>
      <c r="DM563">
        <v>19</v>
      </c>
    </row>
    <row r="564" spans="1:121" hidden="1" x14ac:dyDescent="0.25">
      <c r="A564" t="s">
        <v>62</v>
      </c>
      <c r="B564" t="s">
        <v>31</v>
      </c>
      <c r="C564" t="s">
        <v>61</v>
      </c>
      <c r="D564" t="s">
        <v>61</v>
      </c>
      <c r="E564" t="s">
        <v>31</v>
      </c>
      <c r="F564" t="s">
        <v>61</v>
      </c>
      <c r="G564" t="s">
        <v>61</v>
      </c>
      <c r="H564" t="s">
        <v>61</v>
      </c>
      <c r="I564" t="s">
        <v>184</v>
      </c>
      <c r="J564" s="22">
        <v>43733</v>
      </c>
      <c r="K564" s="28">
        <v>18</v>
      </c>
      <c r="L564">
        <v>19</v>
      </c>
      <c r="M564">
        <v>1</v>
      </c>
      <c r="N564">
        <v>1</v>
      </c>
      <c r="O564">
        <v>0</v>
      </c>
      <c r="P564">
        <v>1</v>
      </c>
      <c r="Q564">
        <v>1</v>
      </c>
      <c r="R564">
        <v>1</v>
      </c>
      <c r="S564" s="28">
        <v>1</v>
      </c>
      <c r="AR564">
        <v>74.5</v>
      </c>
      <c r="AS564">
        <v>71.5</v>
      </c>
      <c r="AT564">
        <v>70.5</v>
      </c>
      <c r="AU564">
        <v>69</v>
      </c>
      <c r="AV564">
        <v>68.5</v>
      </c>
      <c r="AW564">
        <v>68</v>
      </c>
      <c r="AX564">
        <v>66.5</v>
      </c>
      <c r="AY564">
        <v>68</v>
      </c>
      <c r="AZ564">
        <v>74.5</v>
      </c>
      <c r="BA564">
        <v>82.5</v>
      </c>
      <c r="BB564">
        <v>85</v>
      </c>
      <c r="BC564">
        <v>88</v>
      </c>
      <c r="BD564">
        <v>89.5</v>
      </c>
      <c r="BE564">
        <v>91.5</v>
      </c>
      <c r="BF564">
        <v>94</v>
      </c>
      <c r="BG564">
        <v>95</v>
      </c>
      <c r="BH564">
        <v>96</v>
      </c>
      <c r="BI564">
        <v>94.5</v>
      </c>
      <c r="BJ564">
        <v>91</v>
      </c>
      <c r="BK564">
        <v>87.5</v>
      </c>
      <c r="BL564">
        <v>85.5</v>
      </c>
      <c r="BM564">
        <v>82</v>
      </c>
      <c r="BN564">
        <v>80</v>
      </c>
      <c r="BO564">
        <v>78</v>
      </c>
      <c r="DE564" s="24"/>
      <c r="DF564" s="24"/>
      <c r="DL564">
        <v>18</v>
      </c>
      <c r="DM564">
        <v>19</v>
      </c>
    </row>
    <row r="565" spans="1:121" hidden="1" x14ac:dyDescent="0.25">
      <c r="A565" t="s">
        <v>62</v>
      </c>
      <c r="B565" t="s">
        <v>187</v>
      </c>
      <c r="C565" t="s">
        <v>61</v>
      </c>
      <c r="D565" t="s">
        <v>187</v>
      </c>
      <c r="E565" t="s">
        <v>61</v>
      </c>
      <c r="F565" t="s">
        <v>61</v>
      </c>
      <c r="G565" t="s">
        <v>61</v>
      </c>
      <c r="H565" t="s">
        <v>61</v>
      </c>
      <c r="I565" t="s">
        <v>184</v>
      </c>
      <c r="J565" s="22">
        <v>43733</v>
      </c>
      <c r="K565" s="28">
        <v>18</v>
      </c>
      <c r="L565">
        <v>19</v>
      </c>
      <c r="M565">
        <v>1</v>
      </c>
      <c r="N565">
        <v>1</v>
      </c>
      <c r="O565">
        <v>0</v>
      </c>
      <c r="P565">
        <v>1</v>
      </c>
      <c r="Q565">
        <v>1</v>
      </c>
      <c r="R565">
        <v>1</v>
      </c>
      <c r="S565" s="28">
        <v>1</v>
      </c>
      <c r="AR565">
        <v>74.5</v>
      </c>
      <c r="AS565">
        <v>71.5</v>
      </c>
      <c r="AT565">
        <v>71</v>
      </c>
      <c r="AU565">
        <v>70</v>
      </c>
      <c r="AV565">
        <v>69.5</v>
      </c>
      <c r="AW565">
        <v>68.5</v>
      </c>
      <c r="AX565">
        <v>67</v>
      </c>
      <c r="AY565">
        <v>66</v>
      </c>
      <c r="AZ565">
        <v>69.5</v>
      </c>
      <c r="BA565">
        <v>75.5</v>
      </c>
      <c r="BB565">
        <v>82</v>
      </c>
      <c r="BC565">
        <v>87.5</v>
      </c>
      <c r="BD565">
        <v>90.5</v>
      </c>
      <c r="BE565">
        <v>92.5</v>
      </c>
      <c r="BF565">
        <v>94.5</v>
      </c>
      <c r="BG565">
        <v>97.5</v>
      </c>
      <c r="BH565">
        <v>98.5</v>
      </c>
      <c r="BI565">
        <v>98</v>
      </c>
      <c r="BJ565">
        <v>96.5</v>
      </c>
      <c r="BK565">
        <v>89</v>
      </c>
      <c r="BL565">
        <v>84</v>
      </c>
      <c r="BM565">
        <v>81.5</v>
      </c>
      <c r="BN565">
        <v>80</v>
      </c>
      <c r="BO565">
        <v>78</v>
      </c>
      <c r="DE565" s="24"/>
      <c r="DF565" s="24"/>
      <c r="DL565">
        <v>18</v>
      </c>
      <c r="DM565">
        <v>19</v>
      </c>
    </row>
    <row r="566" spans="1:121" hidden="1" x14ac:dyDescent="0.25">
      <c r="A566" t="s">
        <v>62</v>
      </c>
      <c r="B566" t="s">
        <v>102</v>
      </c>
      <c r="C566" t="s">
        <v>61</v>
      </c>
      <c r="D566" t="s">
        <v>61</v>
      </c>
      <c r="E566" t="s">
        <v>61</v>
      </c>
      <c r="F566" t="s">
        <v>61</v>
      </c>
      <c r="G566" t="s">
        <v>61</v>
      </c>
      <c r="H566" t="s">
        <v>102</v>
      </c>
      <c r="I566" t="s">
        <v>184</v>
      </c>
      <c r="J566" s="22">
        <v>43733</v>
      </c>
      <c r="K566" s="28">
        <v>18</v>
      </c>
      <c r="L566">
        <v>19</v>
      </c>
      <c r="M566">
        <v>2</v>
      </c>
      <c r="N566">
        <v>2</v>
      </c>
      <c r="O566">
        <v>0</v>
      </c>
      <c r="P566">
        <v>0</v>
      </c>
      <c r="Q566">
        <v>1</v>
      </c>
      <c r="R566">
        <v>0</v>
      </c>
      <c r="S566" s="28">
        <v>1</v>
      </c>
      <c r="AR566">
        <v>74.5</v>
      </c>
      <c r="AS566">
        <v>71.5</v>
      </c>
      <c r="AT566">
        <v>70.75</v>
      </c>
      <c r="AU566">
        <v>69.5</v>
      </c>
      <c r="AV566">
        <v>69</v>
      </c>
      <c r="AW566">
        <v>68.25</v>
      </c>
      <c r="AX566">
        <v>66.75</v>
      </c>
      <c r="AY566">
        <v>67</v>
      </c>
      <c r="AZ566">
        <v>72</v>
      </c>
      <c r="BA566">
        <v>79</v>
      </c>
      <c r="BB566">
        <v>83.5</v>
      </c>
      <c r="BC566">
        <v>87.75</v>
      </c>
      <c r="BD566">
        <v>90</v>
      </c>
      <c r="BE566">
        <v>92</v>
      </c>
      <c r="BF566">
        <v>94.25</v>
      </c>
      <c r="BG566">
        <v>96.25</v>
      </c>
      <c r="BH566">
        <v>97.25</v>
      </c>
      <c r="BI566">
        <v>96.25</v>
      </c>
      <c r="BJ566">
        <v>93.75</v>
      </c>
      <c r="BK566">
        <v>88.25</v>
      </c>
      <c r="BL566">
        <v>84.75</v>
      </c>
      <c r="BM566">
        <v>81.75</v>
      </c>
      <c r="BN566">
        <v>80</v>
      </c>
      <c r="BO566">
        <v>78</v>
      </c>
      <c r="DE566" s="24"/>
      <c r="DF566" s="24"/>
      <c r="DL566">
        <v>18</v>
      </c>
      <c r="DM566">
        <v>19</v>
      </c>
    </row>
    <row r="567" spans="1:121" hidden="1" x14ac:dyDescent="0.25">
      <c r="A567" t="s">
        <v>62</v>
      </c>
      <c r="B567" t="s">
        <v>202</v>
      </c>
      <c r="C567" t="s">
        <v>61</v>
      </c>
      <c r="D567" t="s">
        <v>61</v>
      </c>
      <c r="E567" t="s">
        <v>61</v>
      </c>
      <c r="F567" t="s">
        <v>97</v>
      </c>
      <c r="G567" t="s">
        <v>61</v>
      </c>
      <c r="H567" t="s">
        <v>61</v>
      </c>
      <c r="I567" t="s">
        <v>184</v>
      </c>
      <c r="J567" s="22">
        <v>43733</v>
      </c>
      <c r="K567" s="28">
        <v>18</v>
      </c>
      <c r="L567">
        <v>19</v>
      </c>
      <c r="M567">
        <v>2</v>
      </c>
      <c r="N567">
        <v>2</v>
      </c>
      <c r="O567">
        <v>0</v>
      </c>
      <c r="P567">
        <v>0</v>
      </c>
      <c r="Q567">
        <v>1</v>
      </c>
      <c r="R567">
        <v>0</v>
      </c>
      <c r="S567" s="28">
        <v>1</v>
      </c>
      <c r="AR567">
        <v>74.5</v>
      </c>
      <c r="AS567">
        <v>71.5</v>
      </c>
      <c r="AT567">
        <v>70.75</v>
      </c>
      <c r="AU567">
        <v>69.5</v>
      </c>
      <c r="AV567">
        <v>69</v>
      </c>
      <c r="AW567">
        <v>68.25</v>
      </c>
      <c r="AX567">
        <v>66.75</v>
      </c>
      <c r="AY567">
        <v>67</v>
      </c>
      <c r="AZ567">
        <v>72</v>
      </c>
      <c r="BA567">
        <v>79</v>
      </c>
      <c r="BB567">
        <v>83.5</v>
      </c>
      <c r="BC567">
        <v>87.75</v>
      </c>
      <c r="BD567">
        <v>90</v>
      </c>
      <c r="BE567">
        <v>92</v>
      </c>
      <c r="BF567">
        <v>94.25</v>
      </c>
      <c r="BG567">
        <v>96.25</v>
      </c>
      <c r="BH567">
        <v>97.25</v>
      </c>
      <c r="BI567">
        <v>96.25</v>
      </c>
      <c r="BJ567">
        <v>93.75</v>
      </c>
      <c r="BK567">
        <v>88.25</v>
      </c>
      <c r="BL567">
        <v>84.75</v>
      </c>
      <c r="BM567">
        <v>81.75</v>
      </c>
      <c r="BN567">
        <v>80</v>
      </c>
      <c r="BO567">
        <v>78</v>
      </c>
      <c r="DE567" s="24"/>
      <c r="DF567" s="24"/>
      <c r="DL567">
        <v>18</v>
      </c>
      <c r="DM567">
        <v>19</v>
      </c>
    </row>
    <row r="568" spans="1:121" hidden="1" x14ac:dyDescent="0.25">
      <c r="A568" t="s">
        <v>62</v>
      </c>
      <c r="B568" t="s">
        <v>30</v>
      </c>
      <c r="C568" t="s">
        <v>61</v>
      </c>
      <c r="D568" t="s">
        <v>61</v>
      </c>
      <c r="E568" t="s">
        <v>30</v>
      </c>
      <c r="F568" t="s">
        <v>61</v>
      </c>
      <c r="G568" t="s">
        <v>61</v>
      </c>
      <c r="H568" t="s">
        <v>61</v>
      </c>
      <c r="I568" t="s">
        <v>184</v>
      </c>
      <c r="J568" s="22">
        <v>43733</v>
      </c>
      <c r="K568" s="36">
        <v>18</v>
      </c>
      <c r="L568" s="37">
        <v>19</v>
      </c>
      <c r="M568">
        <v>1</v>
      </c>
      <c r="N568">
        <v>1</v>
      </c>
      <c r="O568">
        <v>0</v>
      </c>
      <c r="P568">
        <v>1</v>
      </c>
      <c r="Q568">
        <v>1</v>
      </c>
      <c r="R568">
        <v>1</v>
      </c>
      <c r="S568" s="28">
        <v>1</v>
      </c>
      <c r="AR568">
        <v>74.5</v>
      </c>
      <c r="AS568">
        <v>71.5</v>
      </c>
      <c r="AT568">
        <v>71</v>
      </c>
      <c r="AU568">
        <v>70</v>
      </c>
      <c r="AV568">
        <v>69.5</v>
      </c>
      <c r="AW568">
        <v>68.5</v>
      </c>
      <c r="AX568">
        <v>67</v>
      </c>
      <c r="AY568">
        <v>66</v>
      </c>
      <c r="AZ568">
        <v>69.5</v>
      </c>
      <c r="BA568">
        <v>75.5</v>
      </c>
      <c r="BB568">
        <v>82</v>
      </c>
      <c r="BC568">
        <v>87.5</v>
      </c>
      <c r="BD568">
        <v>90.5</v>
      </c>
      <c r="BE568">
        <v>92.5</v>
      </c>
      <c r="BF568">
        <v>94.5</v>
      </c>
      <c r="BG568">
        <v>97.5</v>
      </c>
      <c r="BH568">
        <v>98.5</v>
      </c>
      <c r="BI568">
        <v>98</v>
      </c>
      <c r="BJ568">
        <v>96.5</v>
      </c>
      <c r="BK568">
        <v>89</v>
      </c>
      <c r="BL568">
        <v>84</v>
      </c>
      <c r="BM568">
        <v>81.5</v>
      </c>
      <c r="BN568">
        <v>80</v>
      </c>
      <c r="BO568">
        <v>78</v>
      </c>
      <c r="DE568" s="24"/>
      <c r="DF568" s="24"/>
      <c r="DL568">
        <v>18</v>
      </c>
      <c r="DM568">
        <v>19</v>
      </c>
    </row>
    <row r="569" spans="1:121" hidden="1" x14ac:dyDescent="0.25">
      <c r="A569" t="s">
        <v>62</v>
      </c>
      <c r="B569" t="s">
        <v>189</v>
      </c>
      <c r="C569" t="s">
        <v>189</v>
      </c>
      <c r="D569" t="s">
        <v>61</v>
      </c>
      <c r="E569" t="s">
        <v>61</v>
      </c>
      <c r="F569" t="s">
        <v>61</v>
      </c>
      <c r="G569" t="s">
        <v>61</v>
      </c>
      <c r="H569" t="s">
        <v>61</v>
      </c>
      <c r="I569" t="s">
        <v>208</v>
      </c>
      <c r="J569" s="22">
        <v>43745</v>
      </c>
      <c r="K569" s="28">
        <v>19</v>
      </c>
      <c r="L569">
        <v>19</v>
      </c>
      <c r="M569">
        <v>9</v>
      </c>
      <c r="N569">
        <v>9</v>
      </c>
      <c r="O569">
        <v>0</v>
      </c>
      <c r="P569">
        <v>0</v>
      </c>
      <c r="Q569">
        <v>1</v>
      </c>
      <c r="R569">
        <v>1</v>
      </c>
      <c r="S569" s="28">
        <v>1</v>
      </c>
      <c r="AR569">
        <v>64</v>
      </c>
      <c r="AS569">
        <v>63</v>
      </c>
      <c r="AT569">
        <v>61</v>
      </c>
      <c r="AU569">
        <v>60</v>
      </c>
      <c r="AV569">
        <v>60</v>
      </c>
      <c r="AW569">
        <v>59.5</v>
      </c>
      <c r="AX569">
        <v>58</v>
      </c>
      <c r="AY569">
        <v>58.5</v>
      </c>
      <c r="AZ569">
        <v>62.5</v>
      </c>
      <c r="BA569">
        <v>67</v>
      </c>
      <c r="BB569">
        <v>71</v>
      </c>
      <c r="BC569">
        <v>76</v>
      </c>
      <c r="BD569">
        <v>78.5</v>
      </c>
      <c r="BE569">
        <v>82</v>
      </c>
      <c r="BF569">
        <v>84.5</v>
      </c>
      <c r="BG569">
        <v>86.5</v>
      </c>
      <c r="BH569">
        <v>88</v>
      </c>
      <c r="BI569">
        <v>85.5</v>
      </c>
      <c r="BJ569">
        <v>82.5</v>
      </c>
      <c r="BK569">
        <v>77</v>
      </c>
      <c r="BL569">
        <v>72</v>
      </c>
      <c r="BM569">
        <v>68.5</v>
      </c>
      <c r="BN569">
        <v>67</v>
      </c>
      <c r="BO569">
        <v>65.5</v>
      </c>
      <c r="DL569">
        <v>19</v>
      </c>
      <c r="DM569">
        <v>19</v>
      </c>
    </row>
    <row r="570" spans="1:121" hidden="1" x14ac:dyDescent="0.25">
      <c r="A570" t="s">
        <v>62</v>
      </c>
      <c r="B570" t="s">
        <v>30</v>
      </c>
      <c r="C570" t="s">
        <v>61</v>
      </c>
      <c r="D570" t="s">
        <v>61</v>
      </c>
      <c r="E570" t="s">
        <v>30</v>
      </c>
      <c r="F570" t="s">
        <v>61</v>
      </c>
      <c r="G570" t="s">
        <v>61</v>
      </c>
      <c r="H570" t="s">
        <v>61</v>
      </c>
      <c r="I570" t="s">
        <v>208</v>
      </c>
      <c r="J570" s="22">
        <v>43745</v>
      </c>
      <c r="K570" s="28">
        <v>19</v>
      </c>
      <c r="L570">
        <v>19</v>
      </c>
      <c r="M570">
        <v>1</v>
      </c>
      <c r="N570">
        <v>1</v>
      </c>
      <c r="O570">
        <v>0</v>
      </c>
      <c r="P570">
        <v>1</v>
      </c>
      <c r="Q570">
        <v>1</v>
      </c>
      <c r="R570">
        <v>1</v>
      </c>
      <c r="S570" s="28">
        <v>1</v>
      </c>
      <c r="AR570">
        <v>64</v>
      </c>
      <c r="AS570">
        <v>63</v>
      </c>
      <c r="AT570">
        <v>61</v>
      </c>
      <c r="AU570">
        <v>60</v>
      </c>
      <c r="AV570">
        <v>60</v>
      </c>
      <c r="AW570">
        <v>59.5</v>
      </c>
      <c r="AX570">
        <v>58</v>
      </c>
      <c r="AY570">
        <v>58.5</v>
      </c>
      <c r="AZ570">
        <v>62.5</v>
      </c>
      <c r="BA570">
        <v>67</v>
      </c>
      <c r="BB570">
        <v>71</v>
      </c>
      <c r="BC570">
        <v>76</v>
      </c>
      <c r="BD570">
        <v>78.5</v>
      </c>
      <c r="BE570">
        <v>82</v>
      </c>
      <c r="BF570">
        <v>84.5</v>
      </c>
      <c r="BG570">
        <v>86.5</v>
      </c>
      <c r="BH570">
        <v>88</v>
      </c>
      <c r="BI570">
        <v>85.5</v>
      </c>
      <c r="BJ570">
        <v>82.5</v>
      </c>
      <c r="BK570">
        <v>77</v>
      </c>
      <c r="BL570">
        <v>72</v>
      </c>
      <c r="BM570">
        <v>68.5</v>
      </c>
      <c r="BN570">
        <v>67</v>
      </c>
      <c r="BO570">
        <v>65.5</v>
      </c>
      <c r="DL570">
        <v>19</v>
      </c>
      <c r="DM570">
        <v>19</v>
      </c>
    </row>
    <row r="571" spans="1:121" hidden="1" x14ac:dyDescent="0.25">
      <c r="A571" t="s">
        <v>62</v>
      </c>
      <c r="B571" t="s">
        <v>31</v>
      </c>
      <c r="C571" t="s">
        <v>61</v>
      </c>
      <c r="D571" t="s">
        <v>61</v>
      </c>
      <c r="E571" t="s">
        <v>31</v>
      </c>
      <c r="F571" t="s">
        <v>61</v>
      </c>
      <c r="G571" t="s">
        <v>61</v>
      </c>
      <c r="H571" t="s">
        <v>61</v>
      </c>
      <c r="I571" t="s">
        <v>208</v>
      </c>
      <c r="J571" s="22">
        <v>43745</v>
      </c>
      <c r="K571" s="28">
        <v>19</v>
      </c>
      <c r="L571">
        <v>19</v>
      </c>
      <c r="M571">
        <v>2</v>
      </c>
      <c r="N571">
        <v>2</v>
      </c>
      <c r="O571">
        <v>0</v>
      </c>
      <c r="P571">
        <v>0</v>
      </c>
      <c r="Q571">
        <v>1</v>
      </c>
      <c r="R571">
        <v>1</v>
      </c>
      <c r="S571" s="28">
        <v>1</v>
      </c>
      <c r="AR571">
        <v>64</v>
      </c>
      <c r="AS571">
        <v>63</v>
      </c>
      <c r="AT571">
        <v>61</v>
      </c>
      <c r="AU571">
        <v>60</v>
      </c>
      <c r="AV571">
        <v>60</v>
      </c>
      <c r="AW571">
        <v>59.5</v>
      </c>
      <c r="AX571">
        <v>58</v>
      </c>
      <c r="AY571">
        <v>58.5</v>
      </c>
      <c r="AZ571">
        <v>62.5</v>
      </c>
      <c r="BA571">
        <v>67</v>
      </c>
      <c r="BB571">
        <v>71</v>
      </c>
      <c r="BC571">
        <v>76</v>
      </c>
      <c r="BD571">
        <v>78.5</v>
      </c>
      <c r="BE571">
        <v>82</v>
      </c>
      <c r="BF571">
        <v>84.5</v>
      </c>
      <c r="BG571">
        <v>86.5</v>
      </c>
      <c r="BH571">
        <v>88</v>
      </c>
      <c r="BI571">
        <v>85.5</v>
      </c>
      <c r="BJ571">
        <v>82.5</v>
      </c>
      <c r="BK571">
        <v>77</v>
      </c>
      <c r="BL571">
        <v>72</v>
      </c>
      <c r="BM571">
        <v>68.5</v>
      </c>
      <c r="BN571">
        <v>67</v>
      </c>
      <c r="BO571">
        <v>65.5</v>
      </c>
      <c r="DL571">
        <v>19</v>
      </c>
      <c r="DM571">
        <v>19</v>
      </c>
      <c r="DQ571" s="24"/>
    </row>
    <row r="572" spans="1:121" hidden="1" x14ac:dyDescent="0.25">
      <c r="A572" t="s">
        <v>62</v>
      </c>
      <c r="B572" t="s">
        <v>186</v>
      </c>
      <c r="C572" t="s">
        <v>61</v>
      </c>
      <c r="D572" t="s">
        <v>61</v>
      </c>
      <c r="E572" t="s">
        <v>186</v>
      </c>
      <c r="F572" t="s">
        <v>61</v>
      </c>
      <c r="G572" t="s">
        <v>61</v>
      </c>
      <c r="H572" t="s">
        <v>61</v>
      </c>
      <c r="I572" t="s">
        <v>208</v>
      </c>
      <c r="J572" s="22">
        <v>43745</v>
      </c>
      <c r="K572" s="28">
        <v>19</v>
      </c>
      <c r="L572">
        <v>19</v>
      </c>
      <c r="M572">
        <v>3</v>
      </c>
      <c r="N572">
        <v>3</v>
      </c>
      <c r="O572">
        <v>0</v>
      </c>
      <c r="P572">
        <v>0</v>
      </c>
      <c r="Q572">
        <v>1</v>
      </c>
      <c r="R572">
        <v>1</v>
      </c>
      <c r="S572" s="28">
        <v>1</v>
      </c>
      <c r="AR572">
        <v>64</v>
      </c>
      <c r="AS572">
        <v>63</v>
      </c>
      <c r="AT572">
        <v>61</v>
      </c>
      <c r="AU572">
        <v>60</v>
      </c>
      <c r="AV572">
        <v>60</v>
      </c>
      <c r="AW572">
        <v>59.5</v>
      </c>
      <c r="AX572">
        <v>58</v>
      </c>
      <c r="AY572">
        <v>58.5</v>
      </c>
      <c r="AZ572">
        <v>62.5</v>
      </c>
      <c r="BA572">
        <v>67</v>
      </c>
      <c r="BB572">
        <v>71</v>
      </c>
      <c r="BC572">
        <v>76</v>
      </c>
      <c r="BD572">
        <v>78.5</v>
      </c>
      <c r="BE572">
        <v>82</v>
      </c>
      <c r="BF572">
        <v>84.5</v>
      </c>
      <c r="BG572">
        <v>86.5</v>
      </c>
      <c r="BH572">
        <v>88</v>
      </c>
      <c r="BI572">
        <v>85.5</v>
      </c>
      <c r="BJ572">
        <v>82.5</v>
      </c>
      <c r="BK572">
        <v>77</v>
      </c>
      <c r="BL572">
        <v>72</v>
      </c>
      <c r="BM572">
        <v>68.5</v>
      </c>
      <c r="BN572">
        <v>67</v>
      </c>
      <c r="BO572">
        <v>65.5</v>
      </c>
      <c r="DL572">
        <v>19</v>
      </c>
      <c r="DM572">
        <v>19</v>
      </c>
      <c r="DQ572" s="24"/>
    </row>
    <row r="573" spans="1:121" hidden="1" x14ac:dyDescent="0.25">
      <c r="A573" t="s">
        <v>62</v>
      </c>
      <c r="B573" t="s">
        <v>187</v>
      </c>
      <c r="C573" t="s">
        <v>61</v>
      </c>
      <c r="D573" t="s">
        <v>187</v>
      </c>
      <c r="E573" t="s">
        <v>61</v>
      </c>
      <c r="F573" t="s">
        <v>61</v>
      </c>
      <c r="G573" t="s">
        <v>61</v>
      </c>
      <c r="H573" t="s">
        <v>61</v>
      </c>
      <c r="I573" t="s">
        <v>208</v>
      </c>
      <c r="J573" s="22">
        <v>43745</v>
      </c>
      <c r="K573" s="28">
        <v>19</v>
      </c>
      <c r="L573">
        <v>19</v>
      </c>
      <c r="M573">
        <v>1</v>
      </c>
      <c r="N573">
        <v>1</v>
      </c>
      <c r="O573">
        <v>0</v>
      </c>
      <c r="P573">
        <v>1</v>
      </c>
      <c r="Q573">
        <v>1</v>
      </c>
      <c r="R573">
        <v>1</v>
      </c>
      <c r="S573" s="28">
        <v>1</v>
      </c>
      <c r="AR573">
        <v>64</v>
      </c>
      <c r="AS573">
        <v>63</v>
      </c>
      <c r="AT573">
        <v>61</v>
      </c>
      <c r="AU573">
        <v>60</v>
      </c>
      <c r="AV573">
        <v>60</v>
      </c>
      <c r="AW573">
        <v>59.5</v>
      </c>
      <c r="AX573">
        <v>58</v>
      </c>
      <c r="AY573">
        <v>58.5</v>
      </c>
      <c r="AZ573">
        <v>62.5</v>
      </c>
      <c r="BA573">
        <v>67</v>
      </c>
      <c r="BB573">
        <v>71</v>
      </c>
      <c r="BC573">
        <v>76</v>
      </c>
      <c r="BD573">
        <v>78.5</v>
      </c>
      <c r="BE573">
        <v>82</v>
      </c>
      <c r="BF573">
        <v>84.5</v>
      </c>
      <c r="BG573">
        <v>86.5</v>
      </c>
      <c r="BH573">
        <v>88</v>
      </c>
      <c r="BI573">
        <v>85.5</v>
      </c>
      <c r="BJ573">
        <v>82.5</v>
      </c>
      <c r="BK573">
        <v>77</v>
      </c>
      <c r="BL573">
        <v>72</v>
      </c>
      <c r="BM573">
        <v>68.5</v>
      </c>
      <c r="BN573">
        <v>67</v>
      </c>
      <c r="BO573">
        <v>65.5</v>
      </c>
      <c r="DL573">
        <v>19</v>
      </c>
      <c r="DM573">
        <v>19</v>
      </c>
      <c r="DQ573" s="24"/>
    </row>
    <row r="574" spans="1:121" hidden="1" x14ac:dyDescent="0.25">
      <c r="A574" t="s">
        <v>62</v>
      </c>
      <c r="B574" t="s">
        <v>101</v>
      </c>
      <c r="C574" t="s">
        <v>61</v>
      </c>
      <c r="D574" t="s">
        <v>61</v>
      </c>
      <c r="E574" t="s">
        <v>61</v>
      </c>
      <c r="F574" t="s">
        <v>61</v>
      </c>
      <c r="G574" t="s">
        <v>61</v>
      </c>
      <c r="H574" t="s">
        <v>101</v>
      </c>
      <c r="I574" t="s">
        <v>208</v>
      </c>
      <c r="J574" s="22">
        <v>43745</v>
      </c>
      <c r="K574" s="28">
        <v>19</v>
      </c>
      <c r="L574">
        <v>19</v>
      </c>
      <c r="M574">
        <v>14</v>
      </c>
      <c r="N574">
        <v>14</v>
      </c>
      <c r="O574">
        <v>0</v>
      </c>
      <c r="P574">
        <v>0</v>
      </c>
      <c r="Q574">
        <v>1</v>
      </c>
      <c r="R574">
        <v>1</v>
      </c>
      <c r="S574" s="28">
        <v>1</v>
      </c>
      <c r="AR574">
        <v>64</v>
      </c>
      <c r="AS574">
        <v>63</v>
      </c>
      <c r="AT574">
        <v>61</v>
      </c>
      <c r="AU574">
        <v>60</v>
      </c>
      <c r="AV574">
        <v>60</v>
      </c>
      <c r="AW574">
        <v>59.5</v>
      </c>
      <c r="AX574">
        <v>58</v>
      </c>
      <c r="AY574">
        <v>58.5</v>
      </c>
      <c r="AZ574">
        <v>62.5</v>
      </c>
      <c r="BA574">
        <v>67</v>
      </c>
      <c r="BB574">
        <v>71</v>
      </c>
      <c r="BC574">
        <v>76</v>
      </c>
      <c r="BD574">
        <v>78.5</v>
      </c>
      <c r="BE574">
        <v>82</v>
      </c>
      <c r="BF574">
        <v>84.5</v>
      </c>
      <c r="BG574">
        <v>86.5</v>
      </c>
      <c r="BH574">
        <v>88</v>
      </c>
      <c r="BI574">
        <v>85.5</v>
      </c>
      <c r="BJ574">
        <v>82.5</v>
      </c>
      <c r="BK574">
        <v>77</v>
      </c>
      <c r="BL574">
        <v>72</v>
      </c>
      <c r="BM574">
        <v>68.5</v>
      </c>
      <c r="BN574">
        <v>67</v>
      </c>
      <c r="BO574">
        <v>65.5</v>
      </c>
      <c r="DL574">
        <v>19</v>
      </c>
      <c r="DM574">
        <v>19</v>
      </c>
      <c r="DQ574" s="24"/>
    </row>
    <row r="575" spans="1:121" hidden="1" x14ac:dyDescent="0.25">
      <c r="A575" t="s">
        <v>62</v>
      </c>
      <c r="B575" t="s">
        <v>35</v>
      </c>
      <c r="C575" t="s">
        <v>61</v>
      </c>
      <c r="D575" t="s">
        <v>61</v>
      </c>
      <c r="E575" t="s">
        <v>35</v>
      </c>
      <c r="F575" t="s">
        <v>61</v>
      </c>
      <c r="G575" t="s">
        <v>61</v>
      </c>
      <c r="H575" t="s">
        <v>61</v>
      </c>
      <c r="I575" t="s">
        <v>208</v>
      </c>
      <c r="J575" s="22">
        <v>43745</v>
      </c>
      <c r="K575" s="28">
        <v>19</v>
      </c>
      <c r="L575">
        <v>19</v>
      </c>
      <c r="M575">
        <v>1</v>
      </c>
      <c r="N575">
        <v>1</v>
      </c>
      <c r="O575">
        <v>0</v>
      </c>
      <c r="P575">
        <v>1</v>
      </c>
      <c r="Q575">
        <v>1</v>
      </c>
      <c r="R575">
        <v>1</v>
      </c>
      <c r="S575" s="28">
        <v>1</v>
      </c>
      <c r="AR575">
        <v>64</v>
      </c>
      <c r="AS575">
        <v>63</v>
      </c>
      <c r="AT575">
        <v>61</v>
      </c>
      <c r="AU575">
        <v>60</v>
      </c>
      <c r="AV575">
        <v>60</v>
      </c>
      <c r="AW575">
        <v>59.5</v>
      </c>
      <c r="AX575">
        <v>58</v>
      </c>
      <c r="AY575">
        <v>58.5</v>
      </c>
      <c r="AZ575">
        <v>62.5</v>
      </c>
      <c r="BA575">
        <v>67</v>
      </c>
      <c r="BB575">
        <v>71</v>
      </c>
      <c r="BC575">
        <v>76</v>
      </c>
      <c r="BD575">
        <v>78.5</v>
      </c>
      <c r="BE575">
        <v>82</v>
      </c>
      <c r="BF575">
        <v>84.5</v>
      </c>
      <c r="BG575">
        <v>86.5</v>
      </c>
      <c r="BH575">
        <v>88</v>
      </c>
      <c r="BI575">
        <v>85.5</v>
      </c>
      <c r="BJ575">
        <v>82.5</v>
      </c>
      <c r="BK575">
        <v>77</v>
      </c>
      <c r="BL575">
        <v>72</v>
      </c>
      <c r="BM575">
        <v>68.5</v>
      </c>
      <c r="BN575">
        <v>67</v>
      </c>
      <c r="BO575">
        <v>65.5</v>
      </c>
      <c r="DL575">
        <v>19</v>
      </c>
      <c r="DM575">
        <v>19</v>
      </c>
      <c r="DQ575" s="24"/>
    </row>
    <row r="576" spans="1:121" hidden="1" x14ac:dyDescent="0.25">
      <c r="A576" t="s">
        <v>62</v>
      </c>
      <c r="B576" t="s">
        <v>37</v>
      </c>
      <c r="C576" t="s">
        <v>61</v>
      </c>
      <c r="D576" t="s">
        <v>61</v>
      </c>
      <c r="E576" t="s">
        <v>37</v>
      </c>
      <c r="F576" t="s">
        <v>61</v>
      </c>
      <c r="G576" t="s">
        <v>61</v>
      </c>
      <c r="H576" t="s">
        <v>61</v>
      </c>
      <c r="I576" t="s">
        <v>208</v>
      </c>
      <c r="J576" s="22">
        <v>43745</v>
      </c>
      <c r="K576" s="28">
        <v>19</v>
      </c>
      <c r="L576">
        <v>19</v>
      </c>
      <c r="M576">
        <v>25</v>
      </c>
      <c r="N576">
        <v>25</v>
      </c>
      <c r="O576">
        <v>0</v>
      </c>
      <c r="P576">
        <v>0</v>
      </c>
      <c r="Q576">
        <v>0</v>
      </c>
      <c r="R576">
        <v>1</v>
      </c>
      <c r="S576" s="28">
        <v>1</v>
      </c>
      <c r="AR576">
        <v>64</v>
      </c>
      <c r="AS576">
        <v>63</v>
      </c>
      <c r="AT576">
        <v>61</v>
      </c>
      <c r="AU576">
        <v>60</v>
      </c>
      <c r="AV576">
        <v>60</v>
      </c>
      <c r="AW576">
        <v>59.5</v>
      </c>
      <c r="AX576">
        <v>58</v>
      </c>
      <c r="AY576">
        <v>58.5</v>
      </c>
      <c r="AZ576">
        <v>62.5</v>
      </c>
      <c r="BA576">
        <v>67</v>
      </c>
      <c r="BB576">
        <v>71</v>
      </c>
      <c r="BC576">
        <v>76</v>
      </c>
      <c r="BD576">
        <v>78.5</v>
      </c>
      <c r="BE576">
        <v>82</v>
      </c>
      <c r="BF576">
        <v>84.5</v>
      </c>
      <c r="BG576">
        <v>86.5</v>
      </c>
      <c r="BH576">
        <v>88</v>
      </c>
      <c r="BI576">
        <v>85.5</v>
      </c>
      <c r="BJ576">
        <v>82.5</v>
      </c>
      <c r="BK576">
        <v>77</v>
      </c>
      <c r="BL576">
        <v>72</v>
      </c>
      <c r="BM576">
        <v>68.5</v>
      </c>
      <c r="BN576">
        <v>67</v>
      </c>
      <c r="BO576">
        <v>65.5</v>
      </c>
      <c r="DL576">
        <v>19</v>
      </c>
      <c r="DM576">
        <v>19</v>
      </c>
    </row>
    <row r="577" spans="1:118" hidden="1" x14ac:dyDescent="0.25">
      <c r="A577" t="s">
        <v>62</v>
      </c>
      <c r="B577" t="s">
        <v>109</v>
      </c>
      <c r="C577" t="s">
        <v>61</v>
      </c>
      <c r="D577" t="s">
        <v>109</v>
      </c>
      <c r="E577" t="s">
        <v>61</v>
      </c>
      <c r="F577" t="s">
        <v>61</v>
      </c>
      <c r="G577" t="s">
        <v>61</v>
      </c>
      <c r="H577" t="s">
        <v>61</v>
      </c>
      <c r="I577" t="s">
        <v>208</v>
      </c>
      <c r="J577" s="22">
        <v>43745</v>
      </c>
      <c r="K577" s="28">
        <v>19</v>
      </c>
      <c r="L577">
        <v>19</v>
      </c>
      <c r="M577">
        <v>31</v>
      </c>
      <c r="N577">
        <v>31</v>
      </c>
      <c r="O577">
        <v>0</v>
      </c>
      <c r="P577">
        <v>0</v>
      </c>
      <c r="Q577">
        <v>0</v>
      </c>
      <c r="R577">
        <v>1</v>
      </c>
      <c r="S577" s="28">
        <v>1</v>
      </c>
      <c r="AR577">
        <v>64</v>
      </c>
      <c r="AS577">
        <v>63</v>
      </c>
      <c r="AT577">
        <v>61</v>
      </c>
      <c r="AU577">
        <v>60</v>
      </c>
      <c r="AV577">
        <v>60</v>
      </c>
      <c r="AW577">
        <v>59.5</v>
      </c>
      <c r="AX577">
        <v>58</v>
      </c>
      <c r="AY577">
        <v>58.5</v>
      </c>
      <c r="AZ577">
        <v>62.5</v>
      </c>
      <c r="BA577">
        <v>67</v>
      </c>
      <c r="BB577">
        <v>71</v>
      </c>
      <c r="BC577">
        <v>76</v>
      </c>
      <c r="BD577">
        <v>78.5</v>
      </c>
      <c r="BE577">
        <v>82</v>
      </c>
      <c r="BF577">
        <v>84.5</v>
      </c>
      <c r="BG577">
        <v>86.5</v>
      </c>
      <c r="BH577">
        <v>88</v>
      </c>
      <c r="BI577">
        <v>85.5</v>
      </c>
      <c r="BJ577">
        <v>82.5</v>
      </c>
      <c r="BK577">
        <v>77</v>
      </c>
      <c r="BL577">
        <v>72</v>
      </c>
      <c r="BM577">
        <v>68.5</v>
      </c>
      <c r="BN577">
        <v>67</v>
      </c>
      <c r="BO577">
        <v>65.5</v>
      </c>
      <c r="DL577">
        <v>19</v>
      </c>
      <c r="DM577">
        <v>19</v>
      </c>
    </row>
    <row r="578" spans="1:118" hidden="1" x14ac:dyDescent="0.25">
      <c r="A578" t="s">
        <v>62</v>
      </c>
      <c r="B578" t="s">
        <v>202</v>
      </c>
      <c r="C578" t="s">
        <v>61</v>
      </c>
      <c r="D578" t="s">
        <v>61</v>
      </c>
      <c r="E578" t="s">
        <v>61</v>
      </c>
      <c r="F578" t="s">
        <v>97</v>
      </c>
      <c r="G578" t="s">
        <v>61</v>
      </c>
      <c r="H578" t="s">
        <v>61</v>
      </c>
      <c r="I578" t="s">
        <v>208</v>
      </c>
      <c r="J578" s="22">
        <v>43745</v>
      </c>
      <c r="K578" s="28">
        <v>19</v>
      </c>
      <c r="L578">
        <v>19</v>
      </c>
      <c r="M578">
        <v>32</v>
      </c>
      <c r="N578">
        <v>32</v>
      </c>
      <c r="O578">
        <v>1</v>
      </c>
      <c r="P578">
        <v>0</v>
      </c>
      <c r="Q578">
        <v>0</v>
      </c>
      <c r="R578">
        <v>0</v>
      </c>
      <c r="S578" s="28">
        <v>0</v>
      </c>
      <c r="T578">
        <v>3046.614</v>
      </c>
      <c r="U578">
        <v>3002.8139999999999</v>
      </c>
      <c r="V578">
        <v>2973.2370000000001</v>
      </c>
      <c r="W578">
        <v>2891.4549999999999</v>
      </c>
      <c r="X578">
        <v>2954.4279999999999</v>
      </c>
      <c r="Y578">
        <v>3727.1320000000001</v>
      </c>
      <c r="Z578">
        <v>4463.2820000000002</v>
      </c>
      <c r="AA578">
        <v>4594.2219999999998</v>
      </c>
      <c r="AB578">
        <v>5452.4449999999997</v>
      </c>
      <c r="AC578">
        <v>6393.9309999999996</v>
      </c>
      <c r="AD578">
        <v>7029.9070000000002</v>
      </c>
      <c r="AE578">
        <v>7370.5649999999996</v>
      </c>
      <c r="AF578">
        <v>7397.6620000000003</v>
      </c>
      <c r="AG578">
        <v>7529.6589999999997</v>
      </c>
      <c r="AH578">
        <v>7797.7349999999997</v>
      </c>
      <c r="AI578">
        <v>7668.7979999999998</v>
      </c>
      <c r="AJ578">
        <v>7115.5630000000001</v>
      </c>
      <c r="AK578">
        <v>6442.8010000000004</v>
      </c>
      <c r="AL578">
        <v>5008.5929999999998</v>
      </c>
      <c r="AM578">
        <v>4212.2219999999998</v>
      </c>
      <c r="AN578">
        <v>3867.5230000000001</v>
      </c>
      <c r="AO578">
        <v>3629.8290000000002</v>
      </c>
      <c r="AP578">
        <v>3404.2979999999998</v>
      </c>
      <c r="AQ578">
        <v>3239.6410000000001</v>
      </c>
      <c r="AR578">
        <v>64</v>
      </c>
      <c r="AS578">
        <v>63</v>
      </c>
      <c r="AT578">
        <v>61</v>
      </c>
      <c r="AU578">
        <v>60</v>
      </c>
      <c r="AV578">
        <v>60</v>
      </c>
      <c r="AW578">
        <v>59.5</v>
      </c>
      <c r="AX578">
        <v>58</v>
      </c>
      <c r="AY578">
        <v>58.5</v>
      </c>
      <c r="AZ578">
        <v>62.5</v>
      </c>
      <c r="BA578">
        <v>67</v>
      </c>
      <c r="BB578">
        <v>71</v>
      </c>
      <c r="BC578">
        <v>76</v>
      </c>
      <c r="BD578">
        <v>78.5</v>
      </c>
      <c r="BE578">
        <v>82</v>
      </c>
      <c r="BF578">
        <v>84.5</v>
      </c>
      <c r="BG578">
        <v>86.5</v>
      </c>
      <c r="BH578">
        <v>88</v>
      </c>
      <c r="BI578">
        <v>85.5</v>
      </c>
      <c r="BJ578">
        <v>82.5</v>
      </c>
      <c r="BK578">
        <v>77</v>
      </c>
      <c r="BL578">
        <v>72</v>
      </c>
      <c r="BM578">
        <v>68.5</v>
      </c>
      <c r="BN578">
        <v>67</v>
      </c>
      <c r="BO578">
        <v>65.5</v>
      </c>
      <c r="BP578">
        <v>-49.818840000000002</v>
      </c>
      <c r="BQ578">
        <v>-46.147500000000001</v>
      </c>
      <c r="BR578">
        <v>-33.687930000000001</v>
      </c>
      <c r="BS578">
        <v>-32.636470000000003</v>
      </c>
      <c r="BT578">
        <v>-23.9312</v>
      </c>
      <c r="BU578">
        <v>60.186799999999998</v>
      </c>
      <c r="BV578">
        <v>57.486840000000001</v>
      </c>
      <c r="BW578">
        <v>38.664870000000001</v>
      </c>
      <c r="BX578">
        <v>-55.432459999999999</v>
      </c>
      <c r="BY578">
        <v>-76.473529999999997</v>
      </c>
      <c r="BZ578">
        <v>-38.6419</v>
      </c>
      <c r="CA578">
        <v>38.084940000000003</v>
      </c>
      <c r="CB578">
        <v>23.35689</v>
      </c>
      <c r="CC578">
        <v>19.836300000000001</v>
      </c>
      <c r="CD578">
        <v>-89.384</v>
      </c>
      <c r="CE578">
        <v>-170.99969999999999</v>
      </c>
      <c r="CF578">
        <v>-76.12227</v>
      </c>
      <c r="CG578">
        <v>-46.387050000000002</v>
      </c>
      <c r="CH578">
        <v>754.54089999999997</v>
      </c>
      <c r="CI578">
        <v>191.35409999999999</v>
      </c>
      <c r="CJ578">
        <v>35.674799999999998</v>
      </c>
      <c r="CK578">
        <v>8.1749880000000008</v>
      </c>
      <c r="CL578">
        <v>-103.73480000000001</v>
      </c>
      <c r="CM578">
        <v>-95.088790000000003</v>
      </c>
      <c r="CN578">
        <v>702.56679999999994</v>
      </c>
      <c r="CO578">
        <v>626.68979999999999</v>
      </c>
      <c r="CP578">
        <v>550.38670000000002</v>
      </c>
      <c r="CQ578">
        <v>576.72469999999998</v>
      </c>
      <c r="CR578">
        <v>781.98450000000003</v>
      </c>
      <c r="CS578">
        <v>940.15</v>
      </c>
      <c r="CT578">
        <v>953.35329999999999</v>
      </c>
      <c r="CU578">
        <v>650.05650000000003</v>
      </c>
      <c r="CV578">
        <v>958.19529999999997</v>
      </c>
      <c r="CW578">
        <v>1441.318</v>
      </c>
      <c r="CX578">
        <v>2226.5450000000001</v>
      </c>
      <c r="CY578">
        <v>2506.3159999999998</v>
      </c>
      <c r="CZ578">
        <v>1779.258</v>
      </c>
      <c r="DA578">
        <v>2571.857</v>
      </c>
      <c r="DB578">
        <v>3621.7869999999998</v>
      </c>
      <c r="DC578">
        <v>3965.2979999999998</v>
      </c>
      <c r="DD578">
        <v>4216.0039999999999</v>
      </c>
      <c r="DE578">
        <v>4157.8059999999996</v>
      </c>
      <c r="DF578">
        <v>3819.1480000000001</v>
      </c>
      <c r="DG578">
        <v>4999.6790000000001</v>
      </c>
      <c r="DH578">
        <v>1860.26</v>
      </c>
      <c r="DI578">
        <v>1414.8920000000001</v>
      </c>
      <c r="DJ578">
        <v>1295.318</v>
      </c>
      <c r="DK578">
        <v>1216.7739999999999</v>
      </c>
      <c r="DL578">
        <v>19</v>
      </c>
      <c r="DM578">
        <v>19</v>
      </c>
    </row>
    <row r="579" spans="1:118" hidden="1" x14ac:dyDescent="0.25">
      <c r="A579" t="s">
        <v>62</v>
      </c>
      <c r="B579" t="s">
        <v>102</v>
      </c>
      <c r="C579" t="s">
        <v>61</v>
      </c>
      <c r="D579" t="s">
        <v>61</v>
      </c>
      <c r="E579" t="s">
        <v>61</v>
      </c>
      <c r="F579" t="s">
        <v>61</v>
      </c>
      <c r="G579" t="s">
        <v>61</v>
      </c>
      <c r="H579" t="s">
        <v>102</v>
      </c>
      <c r="I579" t="s">
        <v>208</v>
      </c>
      <c r="J579" s="22">
        <v>43745</v>
      </c>
      <c r="K579" s="28">
        <v>19</v>
      </c>
      <c r="L579">
        <v>19</v>
      </c>
      <c r="M579">
        <v>18</v>
      </c>
      <c r="N579">
        <v>18</v>
      </c>
      <c r="O579">
        <v>1</v>
      </c>
      <c r="P579">
        <v>0</v>
      </c>
      <c r="Q579">
        <v>0</v>
      </c>
      <c r="R579">
        <v>0</v>
      </c>
      <c r="S579" s="28">
        <v>0</v>
      </c>
      <c r="T579">
        <v>2470.1019999999999</v>
      </c>
      <c r="U579">
        <v>2404.6579999999999</v>
      </c>
      <c r="V579">
        <v>2361.5610000000001</v>
      </c>
      <c r="W579">
        <v>2303.0430000000001</v>
      </c>
      <c r="X579">
        <v>2361.6759999999999</v>
      </c>
      <c r="Y579">
        <v>2999.5839999999998</v>
      </c>
      <c r="Z579">
        <v>3495.018</v>
      </c>
      <c r="AA579">
        <v>3589.538</v>
      </c>
      <c r="AB579">
        <v>4171.085</v>
      </c>
      <c r="AC579">
        <v>4902.415</v>
      </c>
      <c r="AD579">
        <v>5401.3670000000002</v>
      </c>
      <c r="AE579">
        <v>5677.0129999999999</v>
      </c>
      <c r="AF579">
        <v>5684.13</v>
      </c>
      <c r="AG579">
        <v>5770.0910000000003</v>
      </c>
      <c r="AH579">
        <v>5973.6229999999996</v>
      </c>
      <c r="AI579">
        <v>5949.5619999999999</v>
      </c>
      <c r="AJ579">
        <v>5561.491</v>
      </c>
      <c r="AK579">
        <v>5063.8209999999999</v>
      </c>
      <c r="AL579">
        <v>3941.7449999999999</v>
      </c>
      <c r="AM579">
        <v>3371.538</v>
      </c>
      <c r="AN579">
        <v>3051.067</v>
      </c>
      <c r="AO579">
        <v>2856.337</v>
      </c>
      <c r="AP579">
        <v>2704.85</v>
      </c>
      <c r="AQ579">
        <v>2594.857</v>
      </c>
      <c r="AR579">
        <v>64</v>
      </c>
      <c r="AS579">
        <v>63</v>
      </c>
      <c r="AT579">
        <v>61</v>
      </c>
      <c r="AU579">
        <v>60</v>
      </c>
      <c r="AV579">
        <v>60</v>
      </c>
      <c r="AW579">
        <v>59.5</v>
      </c>
      <c r="AX579">
        <v>58</v>
      </c>
      <c r="AY579">
        <v>58.5</v>
      </c>
      <c r="AZ579">
        <v>62.5</v>
      </c>
      <c r="BA579">
        <v>67</v>
      </c>
      <c r="BB579">
        <v>71</v>
      </c>
      <c r="BC579">
        <v>76</v>
      </c>
      <c r="BD579">
        <v>78.5</v>
      </c>
      <c r="BE579">
        <v>82</v>
      </c>
      <c r="BF579">
        <v>84.5</v>
      </c>
      <c r="BG579">
        <v>86.5</v>
      </c>
      <c r="BH579">
        <v>88</v>
      </c>
      <c r="BI579">
        <v>85.5</v>
      </c>
      <c r="BJ579">
        <v>82.5</v>
      </c>
      <c r="BK579">
        <v>77</v>
      </c>
      <c r="BL579">
        <v>72</v>
      </c>
      <c r="BM579">
        <v>68.5</v>
      </c>
      <c r="BN579">
        <v>67</v>
      </c>
      <c r="BO579">
        <v>65.5</v>
      </c>
      <c r="BP579">
        <v>-41.81127</v>
      </c>
      <c r="BQ579">
        <v>-39.767330000000001</v>
      </c>
      <c r="BR579">
        <v>-31.861070000000002</v>
      </c>
      <c r="BS579">
        <v>-35.640329999999999</v>
      </c>
      <c r="BT579">
        <v>-31.419550000000001</v>
      </c>
      <c r="BU579">
        <v>36.865670000000001</v>
      </c>
      <c r="BV579">
        <v>59.192970000000003</v>
      </c>
      <c r="BW579">
        <v>33.97099</v>
      </c>
      <c r="BX579">
        <v>-38.406880000000001</v>
      </c>
      <c r="BY579">
        <v>-61.792490000000001</v>
      </c>
      <c r="BZ579">
        <v>-31.692329999999998</v>
      </c>
      <c r="CA579">
        <v>32.421250000000001</v>
      </c>
      <c r="CB579">
        <v>23.16403</v>
      </c>
      <c r="CC579">
        <v>26.274660000000001</v>
      </c>
      <c r="CD579">
        <v>-69.971180000000004</v>
      </c>
      <c r="CE579">
        <v>-130.86600000000001</v>
      </c>
      <c r="CF579">
        <v>-36.945970000000003</v>
      </c>
      <c r="CG579">
        <v>-42.802880000000002</v>
      </c>
      <c r="CH579">
        <v>644.28989999999999</v>
      </c>
      <c r="CI579">
        <v>126.3725</v>
      </c>
      <c r="CJ579">
        <v>-9.3266069999999992</v>
      </c>
      <c r="CK579">
        <v>-14.26646</v>
      </c>
      <c r="CL579">
        <v>-95.960419999999999</v>
      </c>
      <c r="CM579">
        <v>-85.825590000000005</v>
      </c>
      <c r="CN579">
        <v>666.23860000000002</v>
      </c>
      <c r="CO579">
        <v>591.88340000000005</v>
      </c>
      <c r="CP579">
        <v>509.35019999999997</v>
      </c>
      <c r="CQ579">
        <v>527.35739999999998</v>
      </c>
      <c r="CR579">
        <v>744.75279999999998</v>
      </c>
      <c r="CS579">
        <v>814.10170000000005</v>
      </c>
      <c r="CT579">
        <v>825.66200000000003</v>
      </c>
      <c r="CU579">
        <v>535.17870000000005</v>
      </c>
      <c r="CV579">
        <v>792.00710000000004</v>
      </c>
      <c r="CW579">
        <v>1209.029</v>
      </c>
      <c r="CX579">
        <v>1972.8979999999999</v>
      </c>
      <c r="CY579">
        <v>2387.991</v>
      </c>
      <c r="CZ579">
        <v>1704.3489999999999</v>
      </c>
      <c r="DA579">
        <v>2442.1</v>
      </c>
      <c r="DB579">
        <v>3339.0390000000002</v>
      </c>
      <c r="DC579">
        <v>3554.8449999999998</v>
      </c>
      <c r="DD579">
        <v>3603.558</v>
      </c>
      <c r="DE579">
        <v>3557.011</v>
      </c>
      <c r="DF579">
        <v>3395.712</v>
      </c>
      <c r="DG579">
        <v>4838.92</v>
      </c>
      <c r="DH579">
        <v>1750.7349999999999</v>
      </c>
      <c r="DI579">
        <v>1320.6410000000001</v>
      </c>
      <c r="DJ579">
        <v>1214.508</v>
      </c>
      <c r="DK579">
        <v>1154.547</v>
      </c>
      <c r="DL579">
        <v>19</v>
      </c>
      <c r="DM579">
        <v>19</v>
      </c>
    </row>
    <row r="580" spans="1:118" hidden="1" x14ac:dyDescent="0.25">
      <c r="A580" t="s">
        <v>62</v>
      </c>
      <c r="B580" t="s">
        <v>36</v>
      </c>
      <c r="C580" t="s">
        <v>36</v>
      </c>
      <c r="D580" t="s">
        <v>61</v>
      </c>
      <c r="E580" t="s">
        <v>61</v>
      </c>
      <c r="F580" t="s">
        <v>61</v>
      </c>
      <c r="G580" t="s">
        <v>61</v>
      </c>
      <c r="H580" t="s">
        <v>61</v>
      </c>
      <c r="I580" t="s">
        <v>208</v>
      </c>
      <c r="J580" s="22">
        <v>43745</v>
      </c>
      <c r="K580" s="28">
        <v>19</v>
      </c>
      <c r="L580">
        <v>19</v>
      </c>
      <c r="M580">
        <v>23</v>
      </c>
      <c r="N580">
        <v>23</v>
      </c>
      <c r="O580">
        <v>1</v>
      </c>
      <c r="P580">
        <v>0</v>
      </c>
      <c r="Q580">
        <v>0</v>
      </c>
      <c r="R580">
        <v>0</v>
      </c>
      <c r="S580" s="28">
        <v>0</v>
      </c>
      <c r="T580">
        <v>2090.0340000000001</v>
      </c>
      <c r="U580">
        <v>2047.654</v>
      </c>
      <c r="V580">
        <v>2012.337</v>
      </c>
      <c r="W580">
        <v>1931.355</v>
      </c>
      <c r="X580">
        <v>1944.788</v>
      </c>
      <c r="Y580">
        <v>2386.5720000000001</v>
      </c>
      <c r="Z580">
        <v>2802.002</v>
      </c>
      <c r="AA580">
        <v>2962.1419999999998</v>
      </c>
      <c r="AB580">
        <v>3554.8649999999998</v>
      </c>
      <c r="AC580">
        <v>4101.3509999999997</v>
      </c>
      <c r="AD580">
        <v>4482.5469999999996</v>
      </c>
      <c r="AE580">
        <v>4621.2049999999999</v>
      </c>
      <c r="AF580">
        <v>4656.6419999999998</v>
      </c>
      <c r="AG580">
        <v>4880.8389999999999</v>
      </c>
      <c r="AH580">
        <v>5043.875</v>
      </c>
      <c r="AI580">
        <v>4929.9780000000001</v>
      </c>
      <c r="AJ580">
        <v>4514.1629999999996</v>
      </c>
      <c r="AK580">
        <v>3982.4409999999998</v>
      </c>
      <c r="AL580">
        <v>2987.3530000000001</v>
      </c>
      <c r="AM580">
        <v>2607.7420000000002</v>
      </c>
      <c r="AN580">
        <v>2496.9229999999998</v>
      </c>
      <c r="AO580">
        <v>2324.1289999999999</v>
      </c>
      <c r="AP580">
        <v>2257.4580000000001</v>
      </c>
      <c r="AQ580">
        <v>2171.5810000000001</v>
      </c>
      <c r="AR580">
        <v>64</v>
      </c>
      <c r="AS580">
        <v>63</v>
      </c>
      <c r="AT580">
        <v>61</v>
      </c>
      <c r="AU580">
        <v>60</v>
      </c>
      <c r="AV580">
        <v>60</v>
      </c>
      <c r="AW580">
        <v>59.5</v>
      </c>
      <c r="AX580">
        <v>58</v>
      </c>
      <c r="AY580">
        <v>58.5</v>
      </c>
      <c r="AZ580">
        <v>62.5</v>
      </c>
      <c r="BA580">
        <v>67</v>
      </c>
      <c r="BB580">
        <v>71</v>
      </c>
      <c r="BC580">
        <v>76</v>
      </c>
      <c r="BD580">
        <v>78.5</v>
      </c>
      <c r="BE580">
        <v>82</v>
      </c>
      <c r="BF580">
        <v>84.5</v>
      </c>
      <c r="BG580">
        <v>86.5</v>
      </c>
      <c r="BH580">
        <v>88</v>
      </c>
      <c r="BI580">
        <v>85.5</v>
      </c>
      <c r="BJ580">
        <v>82.5</v>
      </c>
      <c r="BK580">
        <v>77</v>
      </c>
      <c r="BL580">
        <v>72</v>
      </c>
      <c r="BM580">
        <v>68.5</v>
      </c>
      <c r="BN580">
        <v>67</v>
      </c>
      <c r="BO580">
        <v>65.5</v>
      </c>
      <c r="BP580">
        <v>-38.308239999999998</v>
      </c>
      <c r="BQ580">
        <v>-36.374600000000001</v>
      </c>
      <c r="BR580">
        <v>-30.56138</v>
      </c>
      <c r="BS580">
        <v>-21.43402</v>
      </c>
      <c r="BT580">
        <v>-16.7744</v>
      </c>
      <c r="BU580">
        <v>19.348289999999999</v>
      </c>
      <c r="BV580">
        <v>21.519780000000001</v>
      </c>
      <c r="BW580">
        <v>23.00461</v>
      </c>
      <c r="BX580">
        <v>-30.76285</v>
      </c>
      <c r="BY580">
        <v>-29.87538</v>
      </c>
      <c r="BZ580">
        <v>-42.459510000000002</v>
      </c>
      <c r="CA580">
        <v>20.981639999999999</v>
      </c>
      <c r="CB580">
        <v>32.720210000000002</v>
      </c>
      <c r="CC580">
        <v>25.695640000000001</v>
      </c>
      <c r="CD580">
        <v>-43.06259</v>
      </c>
      <c r="CE580">
        <v>-87.251109999999997</v>
      </c>
      <c r="CF580">
        <v>-28.48498</v>
      </c>
      <c r="CG580">
        <v>33.90016</v>
      </c>
      <c r="CH580">
        <v>582.34450000000004</v>
      </c>
      <c r="CI580">
        <v>174.417</v>
      </c>
      <c r="CJ580">
        <v>31.77805</v>
      </c>
      <c r="CK580">
        <v>17.346520000000002</v>
      </c>
      <c r="CL580">
        <v>-60.10286</v>
      </c>
      <c r="CM580">
        <v>-50.371600000000001</v>
      </c>
      <c r="CN580">
        <v>376.11829999999998</v>
      </c>
      <c r="CO580">
        <v>291.41379999999998</v>
      </c>
      <c r="CP580">
        <v>266.09199999999998</v>
      </c>
      <c r="CQ580">
        <v>223.29150000000001</v>
      </c>
      <c r="CR580">
        <v>222.87450000000001</v>
      </c>
      <c r="CS580">
        <v>392.86599999999999</v>
      </c>
      <c r="CT580">
        <v>348.85509999999999</v>
      </c>
      <c r="CU580">
        <v>279.87920000000003</v>
      </c>
      <c r="CV580">
        <v>442.47719999999998</v>
      </c>
      <c r="CW580">
        <v>656.40150000000006</v>
      </c>
      <c r="CX580">
        <v>1324.258</v>
      </c>
      <c r="CY580">
        <v>1327.518</v>
      </c>
      <c r="CZ580">
        <v>1270.037</v>
      </c>
      <c r="DA580">
        <v>1672.6030000000001</v>
      </c>
      <c r="DB580">
        <v>2264.587</v>
      </c>
      <c r="DC580">
        <v>2645.04</v>
      </c>
      <c r="DD580">
        <v>2740.5940000000001</v>
      </c>
      <c r="DE580">
        <v>2584.25</v>
      </c>
      <c r="DF580">
        <v>2065.46</v>
      </c>
      <c r="DG580">
        <v>2323.13</v>
      </c>
      <c r="DH580">
        <v>866.48149999999998</v>
      </c>
      <c r="DI580">
        <v>568.01049999999998</v>
      </c>
      <c r="DJ580">
        <v>538.30669999999998</v>
      </c>
      <c r="DK580">
        <v>454.99079999999998</v>
      </c>
      <c r="DL580">
        <v>19</v>
      </c>
      <c r="DM580">
        <v>19</v>
      </c>
    </row>
    <row r="581" spans="1:118" hidden="1" x14ac:dyDescent="0.25">
      <c r="A581" t="s">
        <v>62</v>
      </c>
      <c r="B581" t="s">
        <v>186</v>
      </c>
      <c r="C581" t="s">
        <v>61</v>
      </c>
      <c r="D581" t="s">
        <v>61</v>
      </c>
      <c r="E581" t="s">
        <v>186</v>
      </c>
      <c r="F581" t="s">
        <v>61</v>
      </c>
      <c r="G581" t="s">
        <v>61</v>
      </c>
      <c r="H581" t="s">
        <v>61</v>
      </c>
      <c r="I581" t="s">
        <v>199</v>
      </c>
      <c r="J581" s="22">
        <v>43745</v>
      </c>
      <c r="K581" s="28">
        <v>19</v>
      </c>
      <c r="L581">
        <v>19</v>
      </c>
      <c r="M581">
        <v>3</v>
      </c>
      <c r="N581">
        <v>3</v>
      </c>
      <c r="O581">
        <v>0</v>
      </c>
      <c r="P581">
        <v>0</v>
      </c>
      <c r="Q581">
        <v>1</v>
      </c>
      <c r="R581">
        <v>1</v>
      </c>
      <c r="S581" s="28">
        <v>1</v>
      </c>
      <c r="AR581">
        <v>64</v>
      </c>
      <c r="AS581">
        <v>63</v>
      </c>
      <c r="AT581">
        <v>61</v>
      </c>
      <c r="AU581">
        <v>60</v>
      </c>
      <c r="AV581">
        <v>60</v>
      </c>
      <c r="AW581">
        <v>59.5</v>
      </c>
      <c r="AX581">
        <v>58</v>
      </c>
      <c r="AY581">
        <v>58.5</v>
      </c>
      <c r="AZ581">
        <v>62.5</v>
      </c>
      <c r="BA581">
        <v>67</v>
      </c>
      <c r="BB581">
        <v>71</v>
      </c>
      <c r="BC581">
        <v>76</v>
      </c>
      <c r="BD581">
        <v>78.5</v>
      </c>
      <c r="BE581">
        <v>82</v>
      </c>
      <c r="BF581">
        <v>84.5</v>
      </c>
      <c r="BG581">
        <v>86.5</v>
      </c>
      <c r="BH581">
        <v>88</v>
      </c>
      <c r="BI581">
        <v>85.5</v>
      </c>
      <c r="BJ581">
        <v>82.5</v>
      </c>
      <c r="BK581">
        <v>77</v>
      </c>
      <c r="BL581">
        <v>72</v>
      </c>
      <c r="BM581">
        <v>68.5</v>
      </c>
      <c r="BN581">
        <v>67</v>
      </c>
      <c r="BO581">
        <v>65.5</v>
      </c>
      <c r="DL581">
        <v>19</v>
      </c>
      <c r="DM581">
        <v>19</v>
      </c>
    </row>
    <row r="582" spans="1:118" hidden="1" x14ac:dyDescent="0.25">
      <c r="A582" t="s">
        <v>62</v>
      </c>
      <c r="B582" t="s">
        <v>202</v>
      </c>
      <c r="C582" t="s">
        <v>61</v>
      </c>
      <c r="D582" t="s">
        <v>61</v>
      </c>
      <c r="E582" t="s">
        <v>61</v>
      </c>
      <c r="F582" t="s">
        <v>97</v>
      </c>
      <c r="G582" t="s">
        <v>61</v>
      </c>
      <c r="H582" t="s">
        <v>61</v>
      </c>
      <c r="I582" t="s">
        <v>199</v>
      </c>
      <c r="J582" s="22">
        <v>43745</v>
      </c>
      <c r="K582" s="28">
        <v>19</v>
      </c>
      <c r="L582">
        <v>19</v>
      </c>
      <c r="M582">
        <v>31</v>
      </c>
      <c r="N582">
        <v>31</v>
      </c>
      <c r="O582">
        <v>0</v>
      </c>
      <c r="P582">
        <v>0</v>
      </c>
      <c r="Q582">
        <v>0</v>
      </c>
      <c r="R582">
        <v>1</v>
      </c>
      <c r="S582" s="28">
        <v>1</v>
      </c>
      <c r="AR582">
        <v>64</v>
      </c>
      <c r="AS582">
        <v>63</v>
      </c>
      <c r="AT582">
        <v>61</v>
      </c>
      <c r="AU582">
        <v>60</v>
      </c>
      <c r="AV582">
        <v>60</v>
      </c>
      <c r="AW582">
        <v>59.5</v>
      </c>
      <c r="AX582">
        <v>58</v>
      </c>
      <c r="AY582">
        <v>58.5</v>
      </c>
      <c r="AZ582">
        <v>62.5</v>
      </c>
      <c r="BA582">
        <v>67</v>
      </c>
      <c r="BB582">
        <v>71</v>
      </c>
      <c r="BC582">
        <v>76</v>
      </c>
      <c r="BD582">
        <v>78.5</v>
      </c>
      <c r="BE582">
        <v>82</v>
      </c>
      <c r="BF582">
        <v>84.5</v>
      </c>
      <c r="BG582">
        <v>86.5</v>
      </c>
      <c r="BH582">
        <v>88</v>
      </c>
      <c r="BI582">
        <v>85.5</v>
      </c>
      <c r="BJ582">
        <v>82.5</v>
      </c>
      <c r="BK582">
        <v>77</v>
      </c>
      <c r="BL582">
        <v>72</v>
      </c>
      <c r="BM582">
        <v>68.5</v>
      </c>
      <c r="BN582">
        <v>67</v>
      </c>
      <c r="BO582">
        <v>65.5</v>
      </c>
      <c r="DL582">
        <v>19</v>
      </c>
      <c r="DM582">
        <v>19</v>
      </c>
    </row>
    <row r="583" spans="1:118" hidden="1" x14ac:dyDescent="0.25">
      <c r="A583" t="s">
        <v>62</v>
      </c>
      <c r="B583" t="s">
        <v>37</v>
      </c>
      <c r="C583" t="s">
        <v>61</v>
      </c>
      <c r="D583" t="s">
        <v>61</v>
      </c>
      <c r="E583" t="s">
        <v>37</v>
      </c>
      <c r="F583" t="s">
        <v>61</v>
      </c>
      <c r="G583" t="s">
        <v>61</v>
      </c>
      <c r="H583" t="s">
        <v>61</v>
      </c>
      <c r="I583" t="s">
        <v>199</v>
      </c>
      <c r="J583" s="22">
        <v>43745</v>
      </c>
      <c r="K583" s="28">
        <v>19</v>
      </c>
      <c r="L583">
        <v>19</v>
      </c>
      <c r="M583">
        <v>25</v>
      </c>
      <c r="N583">
        <v>25</v>
      </c>
      <c r="O583">
        <v>0</v>
      </c>
      <c r="P583">
        <v>0</v>
      </c>
      <c r="Q583">
        <v>0</v>
      </c>
      <c r="R583">
        <v>1</v>
      </c>
      <c r="S583" s="28">
        <v>1</v>
      </c>
      <c r="AR583">
        <v>64</v>
      </c>
      <c r="AS583">
        <v>63</v>
      </c>
      <c r="AT583">
        <v>61</v>
      </c>
      <c r="AU583">
        <v>60</v>
      </c>
      <c r="AV583">
        <v>60</v>
      </c>
      <c r="AW583">
        <v>59.5</v>
      </c>
      <c r="AX583">
        <v>58</v>
      </c>
      <c r="AY583">
        <v>58.5</v>
      </c>
      <c r="AZ583">
        <v>62.5</v>
      </c>
      <c r="BA583">
        <v>67</v>
      </c>
      <c r="BB583">
        <v>71</v>
      </c>
      <c r="BC583">
        <v>76</v>
      </c>
      <c r="BD583">
        <v>78.5</v>
      </c>
      <c r="BE583">
        <v>82</v>
      </c>
      <c r="BF583">
        <v>84.5</v>
      </c>
      <c r="BG583">
        <v>86.5</v>
      </c>
      <c r="BH583">
        <v>88</v>
      </c>
      <c r="BI583">
        <v>85.5</v>
      </c>
      <c r="BJ583">
        <v>82.5</v>
      </c>
      <c r="BK583">
        <v>77</v>
      </c>
      <c r="BL583">
        <v>72</v>
      </c>
      <c r="BM583">
        <v>68.5</v>
      </c>
      <c r="BN583">
        <v>67</v>
      </c>
      <c r="BO583">
        <v>65.5</v>
      </c>
      <c r="DL583">
        <v>19</v>
      </c>
      <c r="DM583">
        <v>19</v>
      </c>
    </row>
    <row r="584" spans="1:118" hidden="1" x14ac:dyDescent="0.25">
      <c r="A584" t="s">
        <v>62</v>
      </c>
      <c r="B584" t="s">
        <v>102</v>
      </c>
      <c r="C584" t="s">
        <v>61</v>
      </c>
      <c r="D584" t="s">
        <v>61</v>
      </c>
      <c r="E584" t="s">
        <v>61</v>
      </c>
      <c r="F584" t="s">
        <v>61</v>
      </c>
      <c r="G584" t="s">
        <v>61</v>
      </c>
      <c r="H584" t="s">
        <v>102</v>
      </c>
      <c r="I584" t="s">
        <v>199</v>
      </c>
      <c r="J584" s="22">
        <v>43745</v>
      </c>
      <c r="K584" s="28">
        <v>19</v>
      </c>
      <c r="L584">
        <v>19</v>
      </c>
      <c r="M584">
        <v>17</v>
      </c>
      <c r="N584">
        <v>17</v>
      </c>
      <c r="O584">
        <v>0</v>
      </c>
      <c r="P584">
        <v>0</v>
      </c>
      <c r="Q584">
        <v>0</v>
      </c>
      <c r="R584">
        <v>1</v>
      </c>
      <c r="S584" s="28">
        <v>1</v>
      </c>
      <c r="AR584">
        <v>64</v>
      </c>
      <c r="AS584">
        <v>63</v>
      </c>
      <c r="AT584">
        <v>61</v>
      </c>
      <c r="AU584">
        <v>60</v>
      </c>
      <c r="AV584">
        <v>60</v>
      </c>
      <c r="AW584">
        <v>59.5</v>
      </c>
      <c r="AX584">
        <v>58</v>
      </c>
      <c r="AY584">
        <v>58.5</v>
      </c>
      <c r="AZ584">
        <v>62.5</v>
      </c>
      <c r="BA584">
        <v>67</v>
      </c>
      <c r="BB584">
        <v>71</v>
      </c>
      <c r="BC584">
        <v>76</v>
      </c>
      <c r="BD584">
        <v>78.5</v>
      </c>
      <c r="BE584">
        <v>82</v>
      </c>
      <c r="BF584">
        <v>84.5</v>
      </c>
      <c r="BG584">
        <v>86.5</v>
      </c>
      <c r="BH584">
        <v>88</v>
      </c>
      <c r="BI584">
        <v>85.5</v>
      </c>
      <c r="BJ584">
        <v>82.5</v>
      </c>
      <c r="BK584">
        <v>77</v>
      </c>
      <c r="BL584">
        <v>72</v>
      </c>
      <c r="BM584">
        <v>68.5</v>
      </c>
      <c r="BN584">
        <v>67</v>
      </c>
      <c r="BO584">
        <v>65.5</v>
      </c>
      <c r="DL584">
        <v>19</v>
      </c>
      <c r="DM584">
        <v>19</v>
      </c>
    </row>
    <row r="585" spans="1:118" hidden="1" x14ac:dyDescent="0.25">
      <c r="A585" t="s">
        <v>62</v>
      </c>
      <c r="B585" t="s">
        <v>101</v>
      </c>
      <c r="C585" t="s">
        <v>61</v>
      </c>
      <c r="D585" t="s">
        <v>61</v>
      </c>
      <c r="E585" t="s">
        <v>61</v>
      </c>
      <c r="F585" t="s">
        <v>61</v>
      </c>
      <c r="G585" t="s">
        <v>61</v>
      </c>
      <c r="H585" t="s">
        <v>101</v>
      </c>
      <c r="I585" t="s">
        <v>199</v>
      </c>
      <c r="J585" s="22">
        <v>43745</v>
      </c>
      <c r="K585" s="28">
        <v>19</v>
      </c>
      <c r="L585">
        <v>19</v>
      </c>
      <c r="M585">
        <v>14</v>
      </c>
      <c r="N585">
        <v>14</v>
      </c>
      <c r="O585">
        <v>0</v>
      </c>
      <c r="P585">
        <v>0</v>
      </c>
      <c r="Q585">
        <v>1</v>
      </c>
      <c r="R585">
        <v>1</v>
      </c>
      <c r="S585" s="28">
        <v>1</v>
      </c>
      <c r="AR585">
        <v>64</v>
      </c>
      <c r="AS585">
        <v>63</v>
      </c>
      <c r="AT585">
        <v>61</v>
      </c>
      <c r="AU585">
        <v>60</v>
      </c>
      <c r="AV585">
        <v>60</v>
      </c>
      <c r="AW585">
        <v>59.5</v>
      </c>
      <c r="AX585">
        <v>58</v>
      </c>
      <c r="AY585">
        <v>58.5</v>
      </c>
      <c r="AZ585">
        <v>62.5</v>
      </c>
      <c r="BA585">
        <v>67</v>
      </c>
      <c r="BB585">
        <v>71</v>
      </c>
      <c r="BC585">
        <v>76</v>
      </c>
      <c r="BD585">
        <v>78.5</v>
      </c>
      <c r="BE585">
        <v>82</v>
      </c>
      <c r="BF585">
        <v>84.5</v>
      </c>
      <c r="BG585">
        <v>86.5</v>
      </c>
      <c r="BH585">
        <v>88</v>
      </c>
      <c r="BI585">
        <v>85.5</v>
      </c>
      <c r="BJ585">
        <v>82.5</v>
      </c>
      <c r="BK585">
        <v>77</v>
      </c>
      <c r="BL585">
        <v>72</v>
      </c>
      <c r="BM585">
        <v>68.5</v>
      </c>
      <c r="BN585">
        <v>67</v>
      </c>
      <c r="BO585">
        <v>65.5</v>
      </c>
      <c r="DL585">
        <v>19</v>
      </c>
      <c r="DM585">
        <v>19</v>
      </c>
    </row>
    <row r="586" spans="1:118" hidden="1" x14ac:dyDescent="0.25">
      <c r="A586" t="s">
        <v>62</v>
      </c>
      <c r="B586" t="s">
        <v>36</v>
      </c>
      <c r="C586" t="s">
        <v>36</v>
      </c>
      <c r="D586" t="s">
        <v>61</v>
      </c>
      <c r="E586" t="s">
        <v>61</v>
      </c>
      <c r="F586" t="s">
        <v>61</v>
      </c>
      <c r="G586" t="s">
        <v>61</v>
      </c>
      <c r="H586" t="s">
        <v>61</v>
      </c>
      <c r="I586" t="s">
        <v>199</v>
      </c>
      <c r="J586" s="22">
        <v>43745</v>
      </c>
      <c r="K586" s="28">
        <v>19</v>
      </c>
      <c r="L586">
        <v>19</v>
      </c>
      <c r="M586">
        <v>22</v>
      </c>
      <c r="N586">
        <v>22</v>
      </c>
      <c r="O586">
        <v>0</v>
      </c>
      <c r="P586">
        <v>0</v>
      </c>
      <c r="Q586">
        <v>0</v>
      </c>
      <c r="R586">
        <v>1</v>
      </c>
      <c r="S586" s="28">
        <v>1</v>
      </c>
      <c r="AR586">
        <v>64</v>
      </c>
      <c r="AS586">
        <v>63</v>
      </c>
      <c r="AT586">
        <v>61</v>
      </c>
      <c r="AU586">
        <v>60</v>
      </c>
      <c r="AV586">
        <v>60</v>
      </c>
      <c r="AW586">
        <v>59.5</v>
      </c>
      <c r="AX586">
        <v>58</v>
      </c>
      <c r="AY586">
        <v>58.5</v>
      </c>
      <c r="AZ586">
        <v>62.5</v>
      </c>
      <c r="BA586">
        <v>67</v>
      </c>
      <c r="BB586">
        <v>71</v>
      </c>
      <c r="BC586">
        <v>76</v>
      </c>
      <c r="BD586">
        <v>78.5</v>
      </c>
      <c r="BE586">
        <v>82</v>
      </c>
      <c r="BF586">
        <v>84.5</v>
      </c>
      <c r="BG586">
        <v>86.5</v>
      </c>
      <c r="BH586">
        <v>88</v>
      </c>
      <c r="BI586">
        <v>85.5</v>
      </c>
      <c r="BJ586">
        <v>82.5</v>
      </c>
      <c r="BK586">
        <v>77</v>
      </c>
      <c r="BL586">
        <v>72</v>
      </c>
      <c r="BM586">
        <v>68.5</v>
      </c>
      <c r="BN586">
        <v>67</v>
      </c>
      <c r="BO586">
        <v>65.5</v>
      </c>
      <c r="DL586">
        <v>19</v>
      </c>
      <c r="DM586">
        <v>19</v>
      </c>
    </row>
    <row r="587" spans="1:118" hidden="1" x14ac:dyDescent="0.25">
      <c r="A587" t="s">
        <v>62</v>
      </c>
      <c r="B587" t="s">
        <v>31</v>
      </c>
      <c r="C587" t="s">
        <v>61</v>
      </c>
      <c r="D587" t="s">
        <v>61</v>
      </c>
      <c r="E587" t="s">
        <v>31</v>
      </c>
      <c r="F587" t="s">
        <v>61</v>
      </c>
      <c r="G587" t="s">
        <v>61</v>
      </c>
      <c r="H587" t="s">
        <v>61</v>
      </c>
      <c r="I587" t="s">
        <v>199</v>
      </c>
      <c r="J587" s="22">
        <v>43745</v>
      </c>
      <c r="K587" s="28">
        <v>19</v>
      </c>
      <c r="L587">
        <v>19</v>
      </c>
      <c r="M587">
        <v>2</v>
      </c>
      <c r="N587">
        <v>2</v>
      </c>
      <c r="O587">
        <v>0</v>
      </c>
      <c r="P587">
        <v>0</v>
      </c>
      <c r="Q587">
        <v>1</v>
      </c>
      <c r="R587">
        <v>1</v>
      </c>
      <c r="S587" s="28">
        <v>1</v>
      </c>
      <c r="AR587">
        <v>64</v>
      </c>
      <c r="AS587">
        <v>63</v>
      </c>
      <c r="AT587">
        <v>61</v>
      </c>
      <c r="AU587">
        <v>60</v>
      </c>
      <c r="AV587">
        <v>60</v>
      </c>
      <c r="AW587">
        <v>59.5</v>
      </c>
      <c r="AX587">
        <v>58</v>
      </c>
      <c r="AY587">
        <v>58.5</v>
      </c>
      <c r="AZ587">
        <v>62.5</v>
      </c>
      <c r="BA587">
        <v>67</v>
      </c>
      <c r="BB587">
        <v>71</v>
      </c>
      <c r="BC587">
        <v>76</v>
      </c>
      <c r="BD587">
        <v>78.5</v>
      </c>
      <c r="BE587">
        <v>82</v>
      </c>
      <c r="BF587">
        <v>84.5</v>
      </c>
      <c r="BG587">
        <v>86.5</v>
      </c>
      <c r="BH587">
        <v>88</v>
      </c>
      <c r="BI587">
        <v>85.5</v>
      </c>
      <c r="BJ587">
        <v>82.5</v>
      </c>
      <c r="BK587">
        <v>77</v>
      </c>
      <c r="BL587">
        <v>72</v>
      </c>
      <c r="BM587">
        <v>68.5</v>
      </c>
      <c r="BN587">
        <v>67</v>
      </c>
      <c r="BO587">
        <v>65.5</v>
      </c>
      <c r="DL587">
        <v>19</v>
      </c>
      <c r="DM587">
        <v>19</v>
      </c>
    </row>
    <row r="588" spans="1:118" hidden="1" x14ac:dyDescent="0.25">
      <c r="A588" t="s">
        <v>62</v>
      </c>
      <c r="B588" t="s">
        <v>35</v>
      </c>
      <c r="C588" t="s">
        <v>61</v>
      </c>
      <c r="D588" t="s">
        <v>61</v>
      </c>
      <c r="E588" t="s">
        <v>35</v>
      </c>
      <c r="F588" t="s">
        <v>61</v>
      </c>
      <c r="G588" t="s">
        <v>61</v>
      </c>
      <c r="H588" t="s">
        <v>61</v>
      </c>
      <c r="I588" t="s">
        <v>199</v>
      </c>
      <c r="J588" s="22">
        <v>43745</v>
      </c>
      <c r="K588" s="28">
        <v>19</v>
      </c>
      <c r="L588">
        <v>19</v>
      </c>
      <c r="M588">
        <v>1</v>
      </c>
      <c r="N588">
        <v>1</v>
      </c>
      <c r="O588">
        <v>0</v>
      </c>
      <c r="P588">
        <v>1</v>
      </c>
      <c r="Q588">
        <v>1</v>
      </c>
      <c r="R588">
        <v>1</v>
      </c>
      <c r="S588" s="28">
        <v>1</v>
      </c>
      <c r="AR588">
        <v>64</v>
      </c>
      <c r="AS588">
        <v>63</v>
      </c>
      <c r="AT588">
        <v>61</v>
      </c>
      <c r="AU588">
        <v>60</v>
      </c>
      <c r="AV588">
        <v>60</v>
      </c>
      <c r="AW588">
        <v>59.5</v>
      </c>
      <c r="AX588">
        <v>58</v>
      </c>
      <c r="AY588">
        <v>58.5</v>
      </c>
      <c r="AZ588">
        <v>62.5</v>
      </c>
      <c r="BA588">
        <v>67</v>
      </c>
      <c r="BB588">
        <v>71</v>
      </c>
      <c r="BC588">
        <v>76</v>
      </c>
      <c r="BD588">
        <v>78.5</v>
      </c>
      <c r="BE588">
        <v>82</v>
      </c>
      <c r="BF588">
        <v>84.5</v>
      </c>
      <c r="BG588">
        <v>86.5</v>
      </c>
      <c r="BH588">
        <v>88</v>
      </c>
      <c r="BI588">
        <v>85.5</v>
      </c>
      <c r="BJ588">
        <v>82.5</v>
      </c>
      <c r="BK588">
        <v>77</v>
      </c>
      <c r="BL588">
        <v>72</v>
      </c>
      <c r="BM588">
        <v>68.5</v>
      </c>
      <c r="BN588">
        <v>67</v>
      </c>
      <c r="BO588">
        <v>65.5</v>
      </c>
      <c r="DL588">
        <v>19</v>
      </c>
      <c r="DM588">
        <v>19</v>
      </c>
    </row>
    <row r="589" spans="1:118" hidden="1" x14ac:dyDescent="0.25">
      <c r="A589" t="s">
        <v>62</v>
      </c>
      <c r="B589" t="s">
        <v>61</v>
      </c>
      <c r="C589" t="s">
        <v>61</v>
      </c>
      <c r="D589" t="s">
        <v>61</v>
      </c>
      <c r="E589" t="s">
        <v>61</v>
      </c>
      <c r="F589" t="s">
        <v>61</v>
      </c>
      <c r="G589" t="s">
        <v>61</v>
      </c>
      <c r="H589" t="s">
        <v>61</v>
      </c>
      <c r="I589" t="s">
        <v>199</v>
      </c>
      <c r="J589" s="22">
        <v>43745</v>
      </c>
      <c r="K589" s="28">
        <v>19</v>
      </c>
      <c r="L589">
        <v>19</v>
      </c>
      <c r="M589">
        <v>31</v>
      </c>
      <c r="N589">
        <v>31</v>
      </c>
      <c r="O589">
        <v>0</v>
      </c>
      <c r="P589">
        <v>0</v>
      </c>
      <c r="Q589">
        <v>0</v>
      </c>
      <c r="R589">
        <v>1</v>
      </c>
      <c r="S589" s="28">
        <v>1</v>
      </c>
      <c r="AR589">
        <v>64</v>
      </c>
      <c r="AS589">
        <v>63</v>
      </c>
      <c r="AT589">
        <v>61</v>
      </c>
      <c r="AU589">
        <v>60</v>
      </c>
      <c r="AV589">
        <v>60</v>
      </c>
      <c r="AW589">
        <v>59.5</v>
      </c>
      <c r="AX589">
        <v>58</v>
      </c>
      <c r="AY589">
        <v>58.5</v>
      </c>
      <c r="AZ589">
        <v>62.5</v>
      </c>
      <c r="BA589">
        <v>67</v>
      </c>
      <c r="BB589">
        <v>71</v>
      </c>
      <c r="BC589">
        <v>76</v>
      </c>
      <c r="BD589">
        <v>78.5</v>
      </c>
      <c r="BE589">
        <v>82</v>
      </c>
      <c r="BF589">
        <v>84.5</v>
      </c>
      <c r="BG589">
        <v>86.5</v>
      </c>
      <c r="BH589">
        <v>88</v>
      </c>
      <c r="BI589">
        <v>85.5</v>
      </c>
      <c r="BJ589">
        <v>82.5</v>
      </c>
      <c r="BK589">
        <v>77</v>
      </c>
      <c r="BL589">
        <v>72</v>
      </c>
      <c r="BM589">
        <v>68.5</v>
      </c>
      <c r="BN589">
        <v>67</v>
      </c>
      <c r="BO589">
        <v>65.5</v>
      </c>
      <c r="DL589">
        <v>19</v>
      </c>
      <c r="DM589">
        <v>19</v>
      </c>
      <c r="DN589">
        <v>1</v>
      </c>
    </row>
    <row r="590" spans="1:118" hidden="1" x14ac:dyDescent="0.25">
      <c r="A590" t="s">
        <v>62</v>
      </c>
      <c r="B590" t="s">
        <v>189</v>
      </c>
      <c r="C590" t="s">
        <v>189</v>
      </c>
      <c r="D590" t="s">
        <v>61</v>
      </c>
      <c r="E590" t="s">
        <v>61</v>
      </c>
      <c r="F590" t="s">
        <v>61</v>
      </c>
      <c r="G590" t="s">
        <v>61</v>
      </c>
      <c r="H590" t="s">
        <v>61</v>
      </c>
      <c r="I590" t="s">
        <v>199</v>
      </c>
      <c r="J590" s="22">
        <v>43745</v>
      </c>
      <c r="K590" s="28">
        <v>19</v>
      </c>
      <c r="L590">
        <v>19</v>
      </c>
      <c r="M590">
        <v>9</v>
      </c>
      <c r="N590">
        <v>9</v>
      </c>
      <c r="O590">
        <v>0</v>
      </c>
      <c r="P590">
        <v>0</v>
      </c>
      <c r="Q590">
        <v>1</v>
      </c>
      <c r="R590">
        <v>1</v>
      </c>
      <c r="S590" s="28">
        <v>1</v>
      </c>
      <c r="AR590">
        <v>64</v>
      </c>
      <c r="AS590">
        <v>63</v>
      </c>
      <c r="AT590">
        <v>61</v>
      </c>
      <c r="AU590">
        <v>60</v>
      </c>
      <c r="AV590">
        <v>60</v>
      </c>
      <c r="AW590">
        <v>59.5</v>
      </c>
      <c r="AX590">
        <v>58</v>
      </c>
      <c r="AY590">
        <v>58.5</v>
      </c>
      <c r="AZ590">
        <v>62.5</v>
      </c>
      <c r="BA590">
        <v>67</v>
      </c>
      <c r="BB590">
        <v>71</v>
      </c>
      <c r="BC590">
        <v>76</v>
      </c>
      <c r="BD590">
        <v>78.5</v>
      </c>
      <c r="BE590">
        <v>82</v>
      </c>
      <c r="BF590">
        <v>84.5</v>
      </c>
      <c r="BG590">
        <v>86.5</v>
      </c>
      <c r="BH590">
        <v>88</v>
      </c>
      <c r="BI590">
        <v>85.5</v>
      </c>
      <c r="BJ590">
        <v>82.5</v>
      </c>
      <c r="BK590">
        <v>77</v>
      </c>
      <c r="BL590">
        <v>72</v>
      </c>
      <c r="BM590">
        <v>68.5</v>
      </c>
      <c r="BN590">
        <v>67</v>
      </c>
      <c r="BO590">
        <v>65.5</v>
      </c>
      <c r="DL590">
        <v>19</v>
      </c>
      <c r="DM590">
        <v>19</v>
      </c>
    </row>
    <row r="591" spans="1:118" hidden="1" x14ac:dyDescent="0.25">
      <c r="A591" t="s">
        <v>62</v>
      </c>
      <c r="B591" t="s">
        <v>109</v>
      </c>
      <c r="C591" t="s">
        <v>61</v>
      </c>
      <c r="D591" t="s">
        <v>109</v>
      </c>
      <c r="E591" t="s">
        <v>61</v>
      </c>
      <c r="F591" t="s">
        <v>61</v>
      </c>
      <c r="G591" t="s">
        <v>61</v>
      </c>
      <c r="H591" t="s">
        <v>61</v>
      </c>
      <c r="I591" t="s">
        <v>199</v>
      </c>
      <c r="J591" s="22">
        <v>43745</v>
      </c>
      <c r="K591" s="28">
        <v>19</v>
      </c>
      <c r="L591">
        <v>19</v>
      </c>
      <c r="M591">
        <v>31</v>
      </c>
      <c r="N591">
        <v>31</v>
      </c>
      <c r="O591">
        <v>0</v>
      </c>
      <c r="P591">
        <v>0</v>
      </c>
      <c r="Q591">
        <v>0</v>
      </c>
      <c r="R591">
        <v>1</v>
      </c>
      <c r="S591" s="28">
        <v>1</v>
      </c>
      <c r="AR591">
        <v>64</v>
      </c>
      <c r="AS591">
        <v>63</v>
      </c>
      <c r="AT591">
        <v>61</v>
      </c>
      <c r="AU591">
        <v>60</v>
      </c>
      <c r="AV591">
        <v>60</v>
      </c>
      <c r="AW591">
        <v>59.5</v>
      </c>
      <c r="AX591">
        <v>58</v>
      </c>
      <c r="AY591">
        <v>58.5</v>
      </c>
      <c r="AZ591">
        <v>62.5</v>
      </c>
      <c r="BA591">
        <v>67</v>
      </c>
      <c r="BB591">
        <v>71</v>
      </c>
      <c r="BC591">
        <v>76</v>
      </c>
      <c r="BD591">
        <v>78.5</v>
      </c>
      <c r="BE591">
        <v>82</v>
      </c>
      <c r="BF591">
        <v>84.5</v>
      </c>
      <c r="BG591">
        <v>86.5</v>
      </c>
      <c r="BH591">
        <v>88</v>
      </c>
      <c r="BI591">
        <v>85.5</v>
      </c>
      <c r="BJ591">
        <v>82.5</v>
      </c>
      <c r="BK591">
        <v>77</v>
      </c>
      <c r="BL591">
        <v>72</v>
      </c>
      <c r="BM591">
        <v>68.5</v>
      </c>
      <c r="BN591">
        <v>67</v>
      </c>
      <c r="BO591">
        <v>65.5</v>
      </c>
      <c r="DL591">
        <v>19</v>
      </c>
      <c r="DM591">
        <v>19</v>
      </c>
    </row>
    <row r="592" spans="1:118" hidden="1" x14ac:dyDescent="0.25">
      <c r="A592" t="s">
        <v>62</v>
      </c>
      <c r="B592" t="s">
        <v>186</v>
      </c>
      <c r="C592" t="s">
        <v>61</v>
      </c>
      <c r="D592" t="s">
        <v>61</v>
      </c>
      <c r="E592" t="s">
        <v>186</v>
      </c>
      <c r="F592" t="s">
        <v>61</v>
      </c>
      <c r="G592" t="s">
        <v>61</v>
      </c>
      <c r="H592" t="s">
        <v>61</v>
      </c>
      <c r="I592" t="s">
        <v>183</v>
      </c>
      <c r="J592" s="22">
        <v>43745</v>
      </c>
      <c r="K592" s="28">
        <v>19</v>
      </c>
      <c r="L592">
        <v>19</v>
      </c>
      <c r="M592">
        <v>3</v>
      </c>
      <c r="N592">
        <v>3</v>
      </c>
      <c r="O592">
        <v>0</v>
      </c>
      <c r="P592">
        <v>0</v>
      </c>
      <c r="Q592">
        <v>1</v>
      </c>
      <c r="R592">
        <v>1</v>
      </c>
      <c r="S592" s="28">
        <v>1</v>
      </c>
      <c r="AR592">
        <v>64</v>
      </c>
      <c r="AS592">
        <v>63</v>
      </c>
      <c r="AT592">
        <v>61</v>
      </c>
      <c r="AU592">
        <v>60</v>
      </c>
      <c r="AV592">
        <v>60</v>
      </c>
      <c r="AW592">
        <v>59.5</v>
      </c>
      <c r="AX592">
        <v>58</v>
      </c>
      <c r="AY592">
        <v>58.5</v>
      </c>
      <c r="AZ592">
        <v>62.5</v>
      </c>
      <c r="BA592">
        <v>67</v>
      </c>
      <c r="BB592">
        <v>71</v>
      </c>
      <c r="BC592">
        <v>76</v>
      </c>
      <c r="BD592">
        <v>78.5</v>
      </c>
      <c r="BE592">
        <v>82</v>
      </c>
      <c r="BF592">
        <v>84.5</v>
      </c>
      <c r="BG592">
        <v>86.5</v>
      </c>
      <c r="BH592">
        <v>88</v>
      </c>
      <c r="BI592">
        <v>85.5</v>
      </c>
      <c r="BJ592">
        <v>82.5</v>
      </c>
      <c r="BK592">
        <v>77</v>
      </c>
      <c r="BL592">
        <v>72</v>
      </c>
      <c r="BM592">
        <v>68.5</v>
      </c>
      <c r="BN592">
        <v>67</v>
      </c>
      <c r="BO592">
        <v>65.5</v>
      </c>
      <c r="DL592">
        <v>19</v>
      </c>
      <c r="DM592">
        <v>19</v>
      </c>
    </row>
    <row r="593" spans="1:118" hidden="1" x14ac:dyDescent="0.25">
      <c r="A593" t="s">
        <v>62</v>
      </c>
      <c r="B593" t="s">
        <v>31</v>
      </c>
      <c r="C593" t="s">
        <v>61</v>
      </c>
      <c r="D593" t="s">
        <v>61</v>
      </c>
      <c r="E593" t="s">
        <v>31</v>
      </c>
      <c r="F593" t="s">
        <v>61</v>
      </c>
      <c r="G593" t="s">
        <v>61</v>
      </c>
      <c r="H593" t="s">
        <v>61</v>
      </c>
      <c r="I593" t="s">
        <v>183</v>
      </c>
      <c r="J593" s="22">
        <v>43745</v>
      </c>
      <c r="K593" s="28">
        <v>19</v>
      </c>
      <c r="L593">
        <v>19</v>
      </c>
      <c r="M593">
        <v>2</v>
      </c>
      <c r="N593">
        <v>2</v>
      </c>
      <c r="O593">
        <v>0</v>
      </c>
      <c r="P593">
        <v>0</v>
      </c>
      <c r="Q593">
        <v>1</v>
      </c>
      <c r="R593">
        <v>1</v>
      </c>
      <c r="S593" s="28">
        <v>1</v>
      </c>
      <c r="AR593">
        <v>64</v>
      </c>
      <c r="AS593">
        <v>63</v>
      </c>
      <c r="AT593">
        <v>61</v>
      </c>
      <c r="AU593">
        <v>60</v>
      </c>
      <c r="AV593">
        <v>60</v>
      </c>
      <c r="AW593">
        <v>59.5</v>
      </c>
      <c r="AX593">
        <v>58</v>
      </c>
      <c r="AY593">
        <v>58.5</v>
      </c>
      <c r="AZ593">
        <v>62.5</v>
      </c>
      <c r="BA593">
        <v>67</v>
      </c>
      <c r="BB593">
        <v>71</v>
      </c>
      <c r="BC593">
        <v>76</v>
      </c>
      <c r="BD593">
        <v>78.5</v>
      </c>
      <c r="BE593">
        <v>82</v>
      </c>
      <c r="BF593">
        <v>84.5</v>
      </c>
      <c r="BG593">
        <v>86.5</v>
      </c>
      <c r="BH593">
        <v>88</v>
      </c>
      <c r="BI593">
        <v>85.5</v>
      </c>
      <c r="BJ593">
        <v>82.5</v>
      </c>
      <c r="BK593">
        <v>77</v>
      </c>
      <c r="BL593">
        <v>72</v>
      </c>
      <c r="BM593">
        <v>68.5</v>
      </c>
      <c r="BN593">
        <v>67</v>
      </c>
      <c r="BO593">
        <v>65.5</v>
      </c>
      <c r="DL593">
        <v>19</v>
      </c>
      <c r="DM593">
        <v>19</v>
      </c>
    </row>
    <row r="594" spans="1:118" hidden="1" x14ac:dyDescent="0.25">
      <c r="A594" t="s">
        <v>62</v>
      </c>
      <c r="B594" t="s">
        <v>35</v>
      </c>
      <c r="C594" t="s">
        <v>61</v>
      </c>
      <c r="D594" t="s">
        <v>61</v>
      </c>
      <c r="E594" t="s">
        <v>35</v>
      </c>
      <c r="F594" t="s">
        <v>61</v>
      </c>
      <c r="G594" t="s">
        <v>61</v>
      </c>
      <c r="H594" t="s">
        <v>61</v>
      </c>
      <c r="I594" t="s">
        <v>183</v>
      </c>
      <c r="J594" s="22">
        <v>43745</v>
      </c>
      <c r="K594" s="28">
        <v>19</v>
      </c>
      <c r="L594">
        <v>19</v>
      </c>
      <c r="M594">
        <v>1</v>
      </c>
      <c r="N594">
        <v>1</v>
      </c>
      <c r="O594">
        <v>0</v>
      </c>
      <c r="P594">
        <v>1</v>
      </c>
      <c r="Q594">
        <v>1</v>
      </c>
      <c r="R594">
        <v>1</v>
      </c>
      <c r="S594" s="28">
        <v>1</v>
      </c>
      <c r="AR594">
        <v>64</v>
      </c>
      <c r="AS594">
        <v>63</v>
      </c>
      <c r="AT594">
        <v>61</v>
      </c>
      <c r="AU594">
        <v>60</v>
      </c>
      <c r="AV594">
        <v>60</v>
      </c>
      <c r="AW594">
        <v>59.5</v>
      </c>
      <c r="AX594">
        <v>58</v>
      </c>
      <c r="AY594">
        <v>58.5</v>
      </c>
      <c r="AZ594">
        <v>62.5</v>
      </c>
      <c r="BA594">
        <v>67</v>
      </c>
      <c r="BB594">
        <v>71</v>
      </c>
      <c r="BC594">
        <v>76</v>
      </c>
      <c r="BD594">
        <v>78.5</v>
      </c>
      <c r="BE594">
        <v>82</v>
      </c>
      <c r="BF594">
        <v>84.5</v>
      </c>
      <c r="BG594">
        <v>86.5</v>
      </c>
      <c r="BH594">
        <v>88</v>
      </c>
      <c r="BI594">
        <v>85.5</v>
      </c>
      <c r="BJ594">
        <v>82.5</v>
      </c>
      <c r="BK594">
        <v>77</v>
      </c>
      <c r="BL594">
        <v>72</v>
      </c>
      <c r="BM594">
        <v>68.5</v>
      </c>
      <c r="BN594">
        <v>67</v>
      </c>
      <c r="BO594">
        <v>65.5</v>
      </c>
      <c r="DL594">
        <v>19</v>
      </c>
      <c r="DM594">
        <v>19</v>
      </c>
    </row>
    <row r="595" spans="1:118" hidden="1" x14ac:dyDescent="0.25">
      <c r="A595" t="s">
        <v>62</v>
      </c>
      <c r="B595" t="s">
        <v>202</v>
      </c>
      <c r="C595" t="s">
        <v>61</v>
      </c>
      <c r="D595" t="s">
        <v>61</v>
      </c>
      <c r="E595" t="s">
        <v>61</v>
      </c>
      <c r="F595" t="s">
        <v>97</v>
      </c>
      <c r="G595" t="s">
        <v>61</v>
      </c>
      <c r="H595" t="s">
        <v>61</v>
      </c>
      <c r="I595" t="s">
        <v>183</v>
      </c>
      <c r="J595" s="22">
        <v>43745</v>
      </c>
      <c r="K595" s="28">
        <v>19</v>
      </c>
      <c r="L595">
        <v>19</v>
      </c>
      <c r="M595">
        <v>31</v>
      </c>
      <c r="N595">
        <v>31</v>
      </c>
      <c r="O595">
        <v>0</v>
      </c>
      <c r="P595">
        <v>0</v>
      </c>
      <c r="Q595">
        <v>0</v>
      </c>
      <c r="R595">
        <v>1</v>
      </c>
      <c r="S595" s="28">
        <v>1</v>
      </c>
      <c r="AR595">
        <v>64</v>
      </c>
      <c r="AS595">
        <v>63</v>
      </c>
      <c r="AT595">
        <v>61</v>
      </c>
      <c r="AU595">
        <v>60</v>
      </c>
      <c r="AV595">
        <v>60</v>
      </c>
      <c r="AW595">
        <v>59.5</v>
      </c>
      <c r="AX595">
        <v>58</v>
      </c>
      <c r="AY595">
        <v>58.5</v>
      </c>
      <c r="AZ595">
        <v>62.5</v>
      </c>
      <c r="BA595">
        <v>67</v>
      </c>
      <c r="BB595">
        <v>71</v>
      </c>
      <c r="BC595">
        <v>76</v>
      </c>
      <c r="BD595">
        <v>78.5</v>
      </c>
      <c r="BE595">
        <v>82</v>
      </c>
      <c r="BF595">
        <v>84.5</v>
      </c>
      <c r="BG595">
        <v>86.5</v>
      </c>
      <c r="BH595">
        <v>88</v>
      </c>
      <c r="BI595">
        <v>85.5</v>
      </c>
      <c r="BJ595">
        <v>82.5</v>
      </c>
      <c r="BK595">
        <v>77</v>
      </c>
      <c r="BL595">
        <v>72</v>
      </c>
      <c r="BM595">
        <v>68.5</v>
      </c>
      <c r="BN595">
        <v>67</v>
      </c>
      <c r="BO595">
        <v>65.5</v>
      </c>
      <c r="DL595">
        <v>19</v>
      </c>
      <c r="DM595">
        <v>19</v>
      </c>
    </row>
    <row r="596" spans="1:118" hidden="1" x14ac:dyDescent="0.25">
      <c r="A596" t="s">
        <v>62</v>
      </c>
      <c r="B596" t="s">
        <v>101</v>
      </c>
      <c r="C596" t="s">
        <v>61</v>
      </c>
      <c r="D596" t="s">
        <v>61</v>
      </c>
      <c r="E596" t="s">
        <v>61</v>
      </c>
      <c r="F596" t="s">
        <v>61</v>
      </c>
      <c r="G596" t="s">
        <v>61</v>
      </c>
      <c r="H596" t="s">
        <v>101</v>
      </c>
      <c r="I596" t="s">
        <v>183</v>
      </c>
      <c r="J596" s="22">
        <v>43745</v>
      </c>
      <c r="K596" s="28">
        <v>19</v>
      </c>
      <c r="L596">
        <v>19</v>
      </c>
      <c r="M596">
        <v>14</v>
      </c>
      <c r="N596">
        <v>14</v>
      </c>
      <c r="O596">
        <v>0</v>
      </c>
      <c r="P596">
        <v>0</v>
      </c>
      <c r="Q596">
        <v>1</v>
      </c>
      <c r="R596">
        <v>1</v>
      </c>
      <c r="S596" s="28">
        <v>1</v>
      </c>
      <c r="AR596">
        <v>64</v>
      </c>
      <c r="AS596">
        <v>63</v>
      </c>
      <c r="AT596">
        <v>61</v>
      </c>
      <c r="AU596">
        <v>60</v>
      </c>
      <c r="AV596">
        <v>60</v>
      </c>
      <c r="AW596">
        <v>59.5</v>
      </c>
      <c r="AX596">
        <v>58</v>
      </c>
      <c r="AY596">
        <v>58.5</v>
      </c>
      <c r="AZ596">
        <v>62.5</v>
      </c>
      <c r="BA596">
        <v>67</v>
      </c>
      <c r="BB596">
        <v>71</v>
      </c>
      <c r="BC596">
        <v>76</v>
      </c>
      <c r="BD596">
        <v>78.5</v>
      </c>
      <c r="BE596">
        <v>82</v>
      </c>
      <c r="BF596">
        <v>84.5</v>
      </c>
      <c r="BG596">
        <v>86.5</v>
      </c>
      <c r="BH596">
        <v>88</v>
      </c>
      <c r="BI596">
        <v>85.5</v>
      </c>
      <c r="BJ596">
        <v>82.5</v>
      </c>
      <c r="BK596">
        <v>77</v>
      </c>
      <c r="BL596">
        <v>72</v>
      </c>
      <c r="BM596">
        <v>68.5</v>
      </c>
      <c r="BN596">
        <v>67</v>
      </c>
      <c r="BO596">
        <v>65.5</v>
      </c>
      <c r="DL596">
        <v>19</v>
      </c>
      <c r="DM596">
        <v>19</v>
      </c>
    </row>
    <row r="597" spans="1:118" hidden="1" x14ac:dyDescent="0.25">
      <c r="A597" t="s">
        <v>62</v>
      </c>
      <c r="B597" t="s">
        <v>36</v>
      </c>
      <c r="C597" t="s">
        <v>36</v>
      </c>
      <c r="D597" t="s">
        <v>61</v>
      </c>
      <c r="E597" t="s">
        <v>61</v>
      </c>
      <c r="F597" t="s">
        <v>61</v>
      </c>
      <c r="G597" t="s">
        <v>61</v>
      </c>
      <c r="H597" t="s">
        <v>61</v>
      </c>
      <c r="I597" t="s">
        <v>183</v>
      </c>
      <c r="J597" s="22">
        <v>43745</v>
      </c>
      <c r="K597" s="28">
        <v>19</v>
      </c>
      <c r="L597">
        <v>19</v>
      </c>
      <c r="M597">
        <v>22</v>
      </c>
      <c r="N597">
        <v>22</v>
      </c>
      <c r="O597">
        <v>0</v>
      </c>
      <c r="P597">
        <v>0</v>
      </c>
      <c r="Q597">
        <v>0</v>
      </c>
      <c r="R597">
        <v>1</v>
      </c>
      <c r="S597" s="28">
        <v>1</v>
      </c>
      <c r="AR597">
        <v>64</v>
      </c>
      <c r="AS597">
        <v>63</v>
      </c>
      <c r="AT597">
        <v>61</v>
      </c>
      <c r="AU597">
        <v>60</v>
      </c>
      <c r="AV597">
        <v>60</v>
      </c>
      <c r="AW597">
        <v>59.5</v>
      </c>
      <c r="AX597">
        <v>58</v>
      </c>
      <c r="AY597">
        <v>58.5</v>
      </c>
      <c r="AZ597">
        <v>62.5</v>
      </c>
      <c r="BA597">
        <v>67</v>
      </c>
      <c r="BB597">
        <v>71</v>
      </c>
      <c r="BC597">
        <v>76</v>
      </c>
      <c r="BD597">
        <v>78.5</v>
      </c>
      <c r="BE597">
        <v>82</v>
      </c>
      <c r="BF597">
        <v>84.5</v>
      </c>
      <c r="BG597">
        <v>86.5</v>
      </c>
      <c r="BH597">
        <v>88</v>
      </c>
      <c r="BI597">
        <v>85.5</v>
      </c>
      <c r="BJ597">
        <v>82.5</v>
      </c>
      <c r="BK597">
        <v>77</v>
      </c>
      <c r="BL597">
        <v>72</v>
      </c>
      <c r="BM597">
        <v>68.5</v>
      </c>
      <c r="BN597">
        <v>67</v>
      </c>
      <c r="BO597">
        <v>65.5</v>
      </c>
      <c r="DL597">
        <v>19</v>
      </c>
      <c r="DM597">
        <v>19</v>
      </c>
    </row>
    <row r="598" spans="1:118" hidden="1" x14ac:dyDescent="0.25">
      <c r="A598" t="s">
        <v>62</v>
      </c>
      <c r="B598" t="s">
        <v>189</v>
      </c>
      <c r="C598" t="s">
        <v>189</v>
      </c>
      <c r="D598" t="s">
        <v>61</v>
      </c>
      <c r="E598" t="s">
        <v>61</v>
      </c>
      <c r="F598" t="s">
        <v>61</v>
      </c>
      <c r="G598" t="s">
        <v>61</v>
      </c>
      <c r="H598" t="s">
        <v>61</v>
      </c>
      <c r="I598" t="s">
        <v>183</v>
      </c>
      <c r="J598" s="22">
        <v>43745</v>
      </c>
      <c r="K598" s="28">
        <v>19</v>
      </c>
      <c r="L598">
        <v>19</v>
      </c>
      <c r="M598">
        <v>9</v>
      </c>
      <c r="N598">
        <v>9</v>
      </c>
      <c r="O598">
        <v>0</v>
      </c>
      <c r="P598">
        <v>0</v>
      </c>
      <c r="Q598">
        <v>1</v>
      </c>
      <c r="R598">
        <v>1</v>
      </c>
      <c r="S598" s="28">
        <v>1</v>
      </c>
      <c r="AR598">
        <v>64</v>
      </c>
      <c r="AS598">
        <v>63</v>
      </c>
      <c r="AT598">
        <v>61</v>
      </c>
      <c r="AU598">
        <v>60</v>
      </c>
      <c r="AV598">
        <v>60</v>
      </c>
      <c r="AW598">
        <v>59.5</v>
      </c>
      <c r="AX598">
        <v>58</v>
      </c>
      <c r="AY598">
        <v>58.5</v>
      </c>
      <c r="AZ598">
        <v>62.5</v>
      </c>
      <c r="BA598">
        <v>67</v>
      </c>
      <c r="BB598">
        <v>71</v>
      </c>
      <c r="BC598">
        <v>76</v>
      </c>
      <c r="BD598">
        <v>78.5</v>
      </c>
      <c r="BE598">
        <v>82</v>
      </c>
      <c r="BF598">
        <v>84.5</v>
      </c>
      <c r="BG598">
        <v>86.5</v>
      </c>
      <c r="BH598">
        <v>88</v>
      </c>
      <c r="BI598">
        <v>85.5</v>
      </c>
      <c r="BJ598">
        <v>82.5</v>
      </c>
      <c r="BK598">
        <v>77</v>
      </c>
      <c r="BL598">
        <v>72</v>
      </c>
      <c r="BM598">
        <v>68.5</v>
      </c>
      <c r="BN598">
        <v>67</v>
      </c>
      <c r="BO598">
        <v>65.5</v>
      </c>
      <c r="DL598">
        <v>19</v>
      </c>
      <c r="DM598">
        <v>19</v>
      </c>
      <c r="DN598">
        <v>1</v>
      </c>
    </row>
    <row r="599" spans="1:118" hidden="1" x14ac:dyDescent="0.25">
      <c r="A599" t="s">
        <v>62</v>
      </c>
      <c r="B599" t="s">
        <v>102</v>
      </c>
      <c r="C599" t="s">
        <v>61</v>
      </c>
      <c r="D599" t="s">
        <v>61</v>
      </c>
      <c r="E599" t="s">
        <v>61</v>
      </c>
      <c r="F599" t="s">
        <v>61</v>
      </c>
      <c r="G599" t="s">
        <v>61</v>
      </c>
      <c r="H599" t="s">
        <v>102</v>
      </c>
      <c r="I599" t="s">
        <v>183</v>
      </c>
      <c r="J599" s="22">
        <v>43745</v>
      </c>
      <c r="K599" s="28">
        <v>19</v>
      </c>
      <c r="L599">
        <v>19</v>
      </c>
      <c r="M599">
        <v>17</v>
      </c>
      <c r="N599">
        <v>17</v>
      </c>
      <c r="O599">
        <v>0</v>
      </c>
      <c r="P599">
        <v>0</v>
      </c>
      <c r="Q599">
        <v>0</v>
      </c>
      <c r="R599">
        <v>1</v>
      </c>
      <c r="S599" s="28">
        <v>1</v>
      </c>
      <c r="AR599">
        <v>64</v>
      </c>
      <c r="AS599">
        <v>63</v>
      </c>
      <c r="AT599">
        <v>61</v>
      </c>
      <c r="AU599">
        <v>60</v>
      </c>
      <c r="AV599">
        <v>60</v>
      </c>
      <c r="AW599">
        <v>59.5</v>
      </c>
      <c r="AX599">
        <v>58</v>
      </c>
      <c r="AY599">
        <v>58.5</v>
      </c>
      <c r="AZ599">
        <v>62.5</v>
      </c>
      <c r="BA599">
        <v>67</v>
      </c>
      <c r="BB599">
        <v>71</v>
      </c>
      <c r="BC599">
        <v>76</v>
      </c>
      <c r="BD599">
        <v>78.5</v>
      </c>
      <c r="BE599">
        <v>82</v>
      </c>
      <c r="BF599">
        <v>84.5</v>
      </c>
      <c r="BG599">
        <v>86.5</v>
      </c>
      <c r="BH599">
        <v>88</v>
      </c>
      <c r="BI599">
        <v>85.5</v>
      </c>
      <c r="BJ599">
        <v>82.5</v>
      </c>
      <c r="BK599">
        <v>77</v>
      </c>
      <c r="BL599">
        <v>72</v>
      </c>
      <c r="BM599">
        <v>68.5</v>
      </c>
      <c r="BN599">
        <v>67</v>
      </c>
      <c r="BO599">
        <v>65.5</v>
      </c>
      <c r="DL599">
        <v>19</v>
      </c>
      <c r="DM599">
        <v>19</v>
      </c>
    </row>
    <row r="600" spans="1:118" hidden="1" x14ac:dyDescent="0.25">
      <c r="A600" t="s">
        <v>62</v>
      </c>
      <c r="B600" t="s">
        <v>37</v>
      </c>
      <c r="C600" t="s">
        <v>61</v>
      </c>
      <c r="D600" t="s">
        <v>61</v>
      </c>
      <c r="E600" t="s">
        <v>37</v>
      </c>
      <c r="F600" t="s">
        <v>61</v>
      </c>
      <c r="G600" t="s">
        <v>61</v>
      </c>
      <c r="H600" t="s">
        <v>61</v>
      </c>
      <c r="I600" t="s">
        <v>183</v>
      </c>
      <c r="J600" s="22">
        <v>43745</v>
      </c>
      <c r="K600" s="28">
        <v>19</v>
      </c>
      <c r="L600">
        <v>19</v>
      </c>
      <c r="M600">
        <v>25</v>
      </c>
      <c r="N600">
        <v>25</v>
      </c>
      <c r="O600">
        <v>0</v>
      </c>
      <c r="P600">
        <v>0</v>
      </c>
      <c r="Q600">
        <v>0</v>
      </c>
      <c r="R600">
        <v>1</v>
      </c>
      <c r="S600" s="28">
        <v>1</v>
      </c>
      <c r="AR600">
        <v>64</v>
      </c>
      <c r="AS600">
        <v>63</v>
      </c>
      <c r="AT600">
        <v>61</v>
      </c>
      <c r="AU600">
        <v>60</v>
      </c>
      <c r="AV600">
        <v>60</v>
      </c>
      <c r="AW600">
        <v>59.5</v>
      </c>
      <c r="AX600">
        <v>58</v>
      </c>
      <c r="AY600">
        <v>58.5</v>
      </c>
      <c r="AZ600">
        <v>62.5</v>
      </c>
      <c r="BA600">
        <v>67</v>
      </c>
      <c r="BB600">
        <v>71</v>
      </c>
      <c r="BC600">
        <v>76</v>
      </c>
      <c r="BD600">
        <v>78.5</v>
      </c>
      <c r="BE600">
        <v>82</v>
      </c>
      <c r="BF600">
        <v>84.5</v>
      </c>
      <c r="BG600">
        <v>86.5</v>
      </c>
      <c r="BH600">
        <v>88</v>
      </c>
      <c r="BI600">
        <v>85.5</v>
      </c>
      <c r="BJ600">
        <v>82.5</v>
      </c>
      <c r="BK600">
        <v>77</v>
      </c>
      <c r="BL600">
        <v>72</v>
      </c>
      <c r="BM600">
        <v>68.5</v>
      </c>
      <c r="BN600">
        <v>67</v>
      </c>
      <c r="BO600">
        <v>65.5</v>
      </c>
      <c r="DL600">
        <v>19</v>
      </c>
      <c r="DM600">
        <v>19</v>
      </c>
    </row>
    <row r="601" spans="1:118" hidden="1" x14ac:dyDescent="0.25">
      <c r="A601" t="s">
        <v>62</v>
      </c>
      <c r="B601" t="s">
        <v>109</v>
      </c>
      <c r="C601" t="s">
        <v>61</v>
      </c>
      <c r="D601" t="s">
        <v>109</v>
      </c>
      <c r="E601" t="s">
        <v>61</v>
      </c>
      <c r="F601" t="s">
        <v>61</v>
      </c>
      <c r="G601" t="s">
        <v>61</v>
      </c>
      <c r="H601" t="s">
        <v>61</v>
      </c>
      <c r="I601" t="s">
        <v>183</v>
      </c>
      <c r="J601" s="22">
        <v>43745</v>
      </c>
      <c r="K601" s="28">
        <v>19</v>
      </c>
      <c r="L601">
        <v>19</v>
      </c>
      <c r="M601">
        <v>31</v>
      </c>
      <c r="N601">
        <v>31</v>
      </c>
      <c r="O601">
        <v>0</v>
      </c>
      <c r="P601">
        <v>0</v>
      </c>
      <c r="Q601">
        <v>0</v>
      </c>
      <c r="R601">
        <v>1</v>
      </c>
      <c r="S601" s="28">
        <v>1</v>
      </c>
      <c r="AR601">
        <v>64</v>
      </c>
      <c r="AS601">
        <v>63</v>
      </c>
      <c r="AT601">
        <v>61</v>
      </c>
      <c r="AU601">
        <v>60</v>
      </c>
      <c r="AV601">
        <v>60</v>
      </c>
      <c r="AW601">
        <v>59.5</v>
      </c>
      <c r="AX601">
        <v>58</v>
      </c>
      <c r="AY601">
        <v>58.5</v>
      </c>
      <c r="AZ601">
        <v>62.5</v>
      </c>
      <c r="BA601">
        <v>67</v>
      </c>
      <c r="BB601">
        <v>71</v>
      </c>
      <c r="BC601">
        <v>76</v>
      </c>
      <c r="BD601">
        <v>78.5</v>
      </c>
      <c r="BE601">
        <v>82</v>
      </c>
      <c r="BF601">
        <v>84.5</v>
      </c>
      <c r="BG601">
        <v>86.5</v>
      </c>
      <c r="BH601">
        <v>88</v>
      </c>
      <c r="BI601">
        <v>85.5</v>
      </c>
      <c r="BJ601">
        <v>82.5</v>
      </c>
      <c r="BK601">
        <v>77</v>
      </c>
      <c r="BL601">
        <v>72</v>
      </c>
      <c r="BM601">
        <v>68.5</v>
      </c>
      <c r="BN601">
        <v>67</v>
      </c>
      <c r="BO601">
        <v>65.5</v>
      </c>
      <c r="DL601">
        <v>19</v>
      </c>
      <c r="DM601">
        <v>19</v>
      </c>
    </row>
    <row r="602" spans="1:118" hidden="1" x14ac:dyDescent="0.25">
      <c r="A602" t="s">
        <v>62</v>
      </c>
      <c r="B602" t="s">
        <v>61</v>
      </c>
      <c r="C602" t="s">
        <v>61</v>
      </c>
      <c r="D602" t="s">
        <v>61</v>
      </c>
      <c r="E602" t="s">
        <v>61</v>
      </c>
      <c r="F602" t="s">
        <v>61</v>
      </c>
      <c r="G602" t="s">
        <v>61</v>
      </c>
      <c r="H602" t="s">
        <v>61</v>
      </c>
      <c r="I602" t="s">
        <v>183</v>
      </c>
      <c r="J602" s="22">
        <v>43745</v>
      </c>
      <c r="K602" s="28">
        <v>19</v>
      </c>
      <c r="L602">
        <v>19</v>
      </c>
      <c r="M602">
        <v>31</v>
      </c>
      <c r="N602">
        <v>31</v>
      </c>
      <c r="O602">
        <v>0</v>
      </c>
      <c r="P602">
        <v>0</v>
      </c>
      <c r="Q602">
        <v>0</v>
      </c>
      <c r="R602">
        <v>1</v>
      </c>
      <c r="S602" s="28">
        <v>1</v>
      </c>
      <c r="AR602">
        <v>64</v>
      </c>
      <c r="AS602">
        <v>63</v>
      </c>
      <c r="AT602">
        <v>61</v>
      </c>
      <c r="AU602">
        <v>60</v>
      </c>
      <c r="AV602">
        <v>60</v>
      </c>
      <c r="AW602">
        <v>59.5</v>
      </c>
      <c r="AX602">
        <v>58</v>
      </c>
      <c r="AY602">
        <v>58.5</v>
      </c>
      <c r="AZ602">
        <v>62.5</v>
      </c>
      <c r="BA602">
        <v>67</v>
      </c>
      <c r="BB602">
        <v>71</v>
      </c>
      <c r="BC602">
        <v>76</v>
      </c>
      <c r="BD602">
        <v>78.5</v>
      </c>
      <c r="BE602">
        <v>82</v>
      </c>
      <c r="BF602">
        <v>84.5</v>
      </c>
      <c r="BG602">
        <v>86.5</v>
      </c>
      <c r="BH602">
        <v>88</v>
      </c>
      <c r="BI602">
        <v>85.5</v>
      </c>
      <c r="BJ602">
        <v>82.5</v>
      </c>
      <c r="BK602">
        <v>77</v>
      </c>
      <c r="BL602">
        <v>72</v>
      </c>
      <c r="BM602">
        <v>68.5</v>
      </c>
      <c r="BN602">
        <v>67</v>
      </c>
      <c r="BO602">
        <v>65.5</v>
      </c>
      <c r="DL602">
        <v>19</v>
      </c>
      <c r="DM602">
        <v>19</v>
      </c>
    </row>
    <row r="603" spans="1:118" hidden="1" x14ac:dyDescent="0.25">
      <c r="A603" t="s">
        <v>62</v>
      </c>
      <c r="B603" t="s">
        <v>187</v>
      </c>
      <c r="C603" t="s">
        <v>61</v>
      </c>
      <c r="D603" t="s">
        <v>187</v>
      </c>
      <c r="E603" t="s">
        <v>61</v>
      </c>
      <c r="F603" t="s">
        <v>61</v>
      </c>
      <c r="G603" t="s">
        <v>61</v>
      </c>
      <c r="H603" t="s">
        <v>61</v>
      </c>
      <c r="I603" t="s">
        <v>184</v>
      </c>
      <c r="J603" s="22">
        <v>43745</v>
      </c>
      <c r="K603" s="28">
        <v>19</v>
      </c>
      <c r="L603">
        <v>19</v>
      </c>
      <c r="M603">
        <v>1</v>
      </c>
      <c r="N603">
        <v>1</v>
      </c>
      <c r="O603">
        <v>0</v>
      </c>
      <c r="P603">
        <v>1</v>
      </c>
      <c r="Q603">
        <v>1</v>
      </c>
      <c r="R603">
        <v>1</v>
      </c>
      <c r="S603" s="28">
        <v>1</v>
      </c>
      <c r="AR603">
        <v>64</v>
      </c>
      <c r="AS603">
        <v>63</v>
      </c>
      <c r="AT603">
        <v>61</v>
      </c>
      <c r="AU603">
        <v>60</v>
      </c>
      <c r="AV603">
        <v>60</v>
      </c>
      <c r="AW603">
        <v>59.5</v>
      </c>
      <c r="AX603">
        <v>58</v>
      </c>
      <c r="AY603">
        <v>58.5</v>
      </c>
      <c r="AZ603">
        <v>62.5</v>
      </c>
      <c r="BA603">
        <v>67</v>
      </c>
      <c r="BB603">
        <v>71</v>
      </c>
      <c r="BC603">
        <v>76</v>
      </c>
      <c r="BD603">
        <v>78.5</v>
      </c>
      <c r="BE603">
        <v>82</v>
      </c>
      <c r="BF603">
        <v>84.5</v>
      </c>
      <c r="BG603">
        <v>86.5</v>
      </c>
      <c r="BH603">
        <v>88</v>
      </c>
      <c r="BI603">
        <v>85.5</v>
      </c>
      <c r="BJ603">
        <v>82.5</v>
      </c>
      <c r="BK603">
        <v>77</v>
      </c>
      <c r="BL603">
        <v>72</v>
      </c>
      <c r="BM603">
        <v>68.5</v>
      </c>
      <c r="BN603">
        <v>67</v>
      </c>
      <c r="BO603">
        <v>65.5</v>
      </c>
      <c r="DL603">
        <v>19</v>
      </c>
      <c r="DM603">
        <v>19</v>
      </c>
    </row>
    <row r="604" spans="1:118" hidden="1" x14ac:dyDescent="0.25">
      <c r="A604" t="s">
        <v>62</v>
      </c>
      <c r="B604" t="s">
        <v>61</v>
      </c>
      <c r="C604" t="s">
        <v>61</v>
      </c>
      <c r="D604" t="s">
        <v>61</v>
      </c>
      <c r="E604" t="s">
        <v>61</v>
      </c>
      <c r="F604" t="s">
        <v>61</v>
      </c>
      <c r="G604" t="s">
        <v>61</v>
      </c>
      <c r="H604" t="s">
        <v>61</v>
      </c>
      <c r="I604" t="s">
        <v>184</v>
      </c>
      <c r="J604" s="22">
        <v>43745</v>
      </c>
      <c r="K604" s="28">
        <v>19</v>
      </c>
      <c r="L604">
        <v>19</v>
      </c>
      <c r="M604">
        <v>1</v>
      </c>
      <c r="N604">
        <v>1</v>
      </c>
      <c r="O604">
        <v>0</v>
      </c>
      <c r="P604">
        <v>1</v>
      </c>
      <c r="Q604">
        <v>1</v>
      </c>
      <c r="R604">
        <v>1</v>
      </c>
      <c r="S604" s="28">
        <v>1</v>
      </c>
      <c r="AR604">
        <v>64</v>
      </c>
      <c r="AS604">
        <v>63</v>
      </c>
      <c r="AT604">
        <v>61</v>
      </c>
      <c r="AU604">
        <v>60</v>
      </c>
      <c r="AV604">
        <v>60</v>
      </c>
      <c r="AW604">
        <v>59.5</v>
      </c>
      <c r="AX604">
        <v>58</v>
      </c>
      <c r="AY604">
        <v>58.5</v>
      </c>
      <c r="AZ604">
        <v>62.5</v>
      </c>
      <c r="BA604">
        <v>67</v>
      </c>
      <c r="BB604">
        <v>71</v>
      </c>
      <c r="BC604">
        <v>76</v>
      </c>
      <c r="BD604">
        <v>78.5</v>
      </c>
      <c r="BE604">
        <v>82</v>
      </c>
      <c r="BF604">
        <v>84.5</v>
      </c>
      <c r="BG604">
        <v>86.5</v>
      </c>
      <c r="BH604">
        <v>88</v>
      </c>
      <c r="BI604">
        <v>85.5</v>
      </c>
      <c r="BJ604">
        <v>82.5</v>
      </c>
      <c r="BK604">
        <v>77</v>
      </c>
      <c r="BL604">
        <v>72</v>
      </c>
      <c r="BM604">
        <v>68.5</v>
      </c>
      <c r="BN604">
        <v>67</v>
      </c>
      <c r="BO604">
        <v>65.5</v>
      </c>
      <c r="DL604">
        <v>19</v>
      </c>
      <c r="DM604">
        <v>19</v>
      </c>
    </row>
    <row r="605" spans="1:118" hidden="1" x14ac:dyDescent="0.25">
      <c r="A605" t="s">
        <v>62</v>
      </c>
      <c r="B605" t="s">
        <v>102</v>
      </c>
      <c r="C605" t="s">
        <v>61</v>
      </c>
      <c r="D605" t="s">
        <v>61</v>
      </c>
      <c r="E605" t="s">
        <v>61</v>
      </c>
      <c r="F605" t="s">
        <v>61</v>
      </c>
      <c r="G605" t="s">
        <v>61</v>
      </c>
      <c r="H605" t="s">
        <v>102</v>
      </c>
      <c r="I605" t="s">
        <v>184</v>
      </c>
      <c r="J605" s="22">
        <v>43745</v>
      </c>
      <c r="K605" s="28">
        <v>19</v>
      </c>
      <c r="L605">
        <v>19</v>
      </c>
      <c r="M605">
        <v>1</v>
      </c>
      <c r="N605">
        <v>1</v>
      </c>
      <c r="O605">
        <v>0</v>
      </c>
      <c r="P605">
        <v>1</v>
      </c>
      <c r="Q605">
        <v>1</v>
      </c>
      <c r="R605">
        <v>1</v>
      </c>
      <c r="S605" s="28">
        <v>1</v>
      </c>
      <c r="AR605">
        <v>64</v>
      </c>
      <c r="AS605">
        <v>63</v>
      </c>
      <c r="AT605">
        <v>61</v>
      </c>
      <c r="AU605">
        <v>60</v>
      </c>
      <c r="AV605">
        <v>60</v>
      </c>
      <c r="AW605">
        <v>59.5</v>
      </c>
      <c r="AX605">
        <v>58</v>
      </c>
      <c r="AY605">
        <v>58.5</v>
      </c>
      <c r="AZ605">
        <v>62.5</v>
      </c>
      <c r="BA605">
        <v>67</v>
      </c>
      <c r="BB605">
        <v>71</v>
      </c>
      <c r="BC605">
        <v>76</v>
      </c>
      <c r="BD605">
        <v>78.5</v>
      </c>
      <c r="BE605">
        <v>82</v>
      </c>
      <c r="BF605">
        <v>84.5</v>
      </c>
      <c r="BG605">
        <v>86.5</v>
      </c>
      <c r="BH605">
        <v>88</v>
      </c>
      <c r="BI605">
        <v>85.5</v>
      </c>
      <c r="BJ605">
        <v>82.5</v>
      </c>
      <c r="BK605">
        <v>77</v>
      </c>
      <c r="BL605">
        <v>72</v>
      </c>
      <c r="BM605">
        <v>68.5</v>
      </c>
      <c r="BN605">
        <v>67</v>
      </c>
      <c r="BO605">
        <v>65.5</v>
      </c>
      <c r="DL605">
        <v>19</v>
      </c>
      <c r="DM605">
        <v>19</v>
      </c>
    </row>
    <row r="606" spans="1:118" hidden="1" x14ac:dyDescent="0.25">
      <c r="A606" t="s">
        <v>62</v>
      </c>
      <c r="B606" t="s">
        <v>202</v>
      </c>
      <c r="C606" t="s">
        <v>61</v>
      </c>
      <c r="D606" t="s">
        <v>61</v>
      </c>
      <c r="E606" t="s">
        <v>61</v>
      </c>
      <c r="F606" t="s">
        <v>97</v>
      </c>
      <c r="G606" t="s">
        <v>61</v>
      </c>
      <c r="H606" t="s">
        <v>61</v>
      </c>
      <c r="I606" t="s">
        <v>184</v>
      </c>
      <c r="J606" s="22">
        <v>43745</v>
      </c>
      <c r="K606" s="28">
        <v>19</v>
      </c>
      <c r="L606">
        <v>19</v>
      </c>
      <c r="M606">
        <v>1</v>
      </c>
      <c r="N606">
        <v>1</v>
      </c>
      <c r="O606">
        <v>0</v>
      </c>
      <c r="P606">
        <v>1</v>
      </c>
      <c r="Q606">
        <v>1</v>
      </c>
      <c r="R606">
        <v>1</v>
      </c>
      <c r="S606" s="28">
        <v>1</v>
      </c>
      <c r="AR606">
        <v>64</v>
      </c>
      <c r="AS606">
        <v>63</v>
      </c>
      <c r="AT606">
        <v>61</v>
      </c>
      <c r="AU606">
        <v>60</v>
      </c>
      <c r="AV606">
        <v>60</v>
      </c>
      <c r="AW606">
        <v>59.5</v>
      </c>
      <c r="AX606">
        <v>58</v>
      </c>
      <c r="AY606">
        <v>58.5</v>
      </c>
      <c r="AZ606">
        <v>62.5</v>
      </c>
      <c r="BA606">
        <v>67</v>
      </c>
      <c r="BB606">
        <v>71</v>
      </c>
      <c r="BC606">
        <v>76</v>
      </c>
      <c r="BD606">
        <v>78.5</v>
      </c>
      <c r="BE606">
        <v>82</v>
      </c>
      <c r="BF606">
        <v>84.5</v>
      </c>
      <c r="BG606">
        <v>86.5</v>
      </c>
      <c r="BH606">
        <v>88</v>
      </c>
      <c r="BI606">
        <v>85.5</v>
      </c>
      <c r="BJ606">
        <v>82.5</v>
      </c>
      <c r="BK606">
        <v>77</v>
      </c>
      <c r="BL606">
        <v>72</v>
      </c>
      <c r="BM606">
        <v>68.5</v>
      </c>
      <c r="BN606">
        <v>67</v>
      </c>
      <c r="BO606">
        <v>65.5</v>
      </c>
      <c r="DL606">
        <v>19</v>
      </c>
      <c r="DM606">
        <v>19</v>
      </c>
    </row>
    <row r="607" spans="1:118" hidden="1" x14ac:dyDescent="0.25">
      <c r="A607" t="s">
        <v>62</v>
      </c>
      <c r="B607" t="s">
        <v>36</v>
      </c>
      <c r="C607" t="s">
        <v>36</v>
      </c>
      <c r="D607" t="s">
        <v>61</v>
      </c>
      <c r="E607" t="s">
        <v>61</v>
      </c>
      <c r="F607" t="s">
        <v>61</v>
      </c>
      <c r="G607" t="s">
        <v>61</v>
      </c>
      <c r="H607" t="s">
        <v>61</v>
      </c>
      <c r="I607" t="s">
        <v>184</v>
      </c>
      <c r="J607" s="22">
        <v>43745</v>
      </c>
      <c r="K607" s="28">
        <v>19</v>
      </c>
      <c r="L607">
        <v>19</v>
      </c>
      <c r="M607">
        <v>1</v>
      </c>
      <c r="N607">
        <v>1</v>
      </c>
      <c r="O607">
        <v>0</v>
      </c>
      <c r="P607">
        <v>1</v>
      </c>
      <c r="Q607">
        <v>1</v>
      </c>
      <c r="R607">
        <v>1</v>
      </c>
      <c r="S607" s="28">
        <v>1</v>
      </c>
      <c r="AR607">
        <v>64</v>
      </c>
      <c r="AS607">
        <v>63</v>
      </c>
      <c r="AT607">
        <v>61</v>
      </c>
      <c r="AU607">
        <v>60</v>
      </c>
      <c r="AV607">
        <v>60</v>
      </c>
      <c r="AW607">
        <v>59.5</v>
      </c>
      <c r="AX607">
        <v>58</v>
      </c>
      <c r="AY607">
        <v>58.5</v>
      </c>
      <c r="AZ607">
        <v>62.5</v>
      </c>
      <c r="BA607">
        <v>67</v>
      </c>
      <c r="BB607">
        <v>71</v>
      </c>
      <c r="BC607">
        <v>76</v>
      </c>
      <c r="BD607">
        <v>78.5</v>
      </c>
      <c r="BE607">
        <v>82</v>
      </c>
      <c r="BF607">
        <v>84.5</v>
      </c>
      <c r="BG607">
        <v>86.5</v>
      </c>
      <c r="BH607">
        <v>88</v>
      </c>
      <c r="BI607">
        <v>85.5</v>
      </c>
      <c r="BJ607">
        <v>82.5</v>
      </c>
      <c r="BK607">
        <v>77</v>
      </c>
      <c r="BL607">
        <v>72</v>
      </c>
      <c r="BM607">
        <v>68.5</v>
      </c>
      <c r="BN607">
        <v>67</v>
      </c>
      <c r="BO607">
        <v>65.5</v>
      </c>
      <c r="DL607">
        <v>19</v>
      </c>
      <c r="DM607">
        <v>19</v>
      </c>
    </row>
    <row r="608" spans="1:118" hidden="1" x14ac:dyDescent="0.25">
      <c r="A608" t="s">
        <v>62</v>
      </c>
      <c r="B608" t="s">
        <v>30</v>
      </c>
      <c r="C608" t="s">
        <v>61</v>
      </c>
      <c r="D608" t="s">
        <v>61</v>
      </c>
      <c r="E608" t="s">
        <v>30</v>
      </c>
      <c r="F608" t="s">
        <v>61</v>
      </c>
      <c r="G608" t="s">
        <v>61</v>
      </c>
      <c r="H608" t="s">
        <v>61</v>
      </c>
      <c r="I608" t="s">
        <v>184</v>
      </c>
      <c r="J608" s="22">
        <v>43745</v>
      </c>
      <c r="K608" s="28">
        <v>19</v>
      </c>
      <c r="L608">
        <v>19</v>
      </c>
      <c r="M608">
        <v>1</v>
      </c>
      <c r="N608">
        <v>1</v>
      </c>
      <c r="O608">
        <v>0</v>
      </c>
      <c r="P608">
        <v>1</v>
      </c>
      <c r="Q608">
        <v>1</v>
      </c>
      <c r="R608">
        <v>1</v>
      </c>
      <c r="S608" s="28">
        <v>1</v>
      </c>
      <c r="AR608">
        <v>64</v>
      </c>
      <c r="AS608">
        <v>63</v>
      </c>
      <c r="AT608">
        <v>61</v>
      </c>
      <c r="AU608">
        <v>60</v>
      </c>
      <c r="AV608">
        <v>60</v>
      </c>
      <c r="AW608">
        <v>59.5</v>
      </c>
      <c r="AX608">
        <v>58</v>
      </c>
      <c r="AY608">
        <v>58.5</v>
      </c>
      <c r="AZ608">
        <v>62.5</v>
      </c>
      <c r="BA608">
        <v>67</v>
      </c>
      <c r="BB608">
        <v>71</v>
      </c>
      <c r="BC608">
        <v>76</v>
      </c>
      <c r="BD608">
        <v>78.5</v>
      </c>
      <c r="BE608">
        <v>82</v>
      </c>
      <c r="BF608">
        <v>84.5</v>
      </c>
      <c r="BG608">
        <v>86.5</v>
      </c>
      <c r="BH608">
        <v>88</v>
      </c>
      <c r="BI608">
        <v>85.5</v>
      </c>
      <c r="BJ608">
        <v>82.5</v>
      </c>
      <c r="BK608">
        <v>77</v>
      </c>
      <c r="BL608">
        <v>72</v>
      </c>
      <c r="BM608">
        <v>68.5</v>
      </c>
      <c r="BN608">
        <v>67</v>
      </c>
      <c r="BO608">
        <v>65.5</v>
      </c>
      <c r="DL608">
        <v>19</v>
      </c>
      <c r="DM608">
        <v>19</v>
      </c>
    </row>
    <row r="609" spans="1:121" hidden="1" x14ac:dyDescent="0.25">
      <c r="A609" t="s">
        <v>62</v>
      </c>
      <c r="B609" t="s">
        <v>102</v>
      </c>
      <c r="C609" t="s">
        <v>61</v>
      </c>
      <c r="D609" t="s">
        <v>61</v>
      </c>
      <c r="E609" t="s">
        <v>61</v>
      </c>
      <c r="F609" t="s">
        <v>61</v>
      </c>
      <c r="G609" t="s">
        <v>61</v>
      </c>
      <c r="H609" t="s">
        <v>102</v>
      </c>
      <c r="I609" t="s">
        <v>208</v>
      </c>
      <c r="J609" s="22">
        <v>43747</v>
      </c>
      <c r="K609" s="28">
        <v>18</v>
      </c>
      <c r="L609">
        <v>19</v>
      </c>
      <c r="M609">
        <v>1</v>
      </c>
      <c r="N609">
        <v>1</v>
      </c>
      <c r="O609">
        <v>0</v>
      </c>
      <c r="P609">
        <v>1</v>
      </c>
      <c r="Q609">
        <v>1</v>
      </c>
      <c r="R609">
        <v>1</v>
      </c>
      <c r="S609" s="28">
        <v>1</v>
      </c>
      <c r="AR609">
        <v>60.5</v>
      </c>
      <c r="AS609">
        <v>61.5</v>
      </c>
      <c r="AT609">
        <v>60.5</v>
      </c>
      <c r="AU609">
        <v>58.5</v>
      </c>
      <c r="AV609">
        <v>57</v>
      </c>
      <c r="AW609">
        <v>56</v>
      </c>
      <c r="AX609">
        <v>55</v>
      </c>
      <c r="AY609">
        <v>54.5</v>
      </c>
      <c r="AZ609">
        <v>56.5</v>
      </c>
      <c r="BA609">
        <v>61.5</v>
      </c>
      <c r="BB609">
        <v>65</v>
      </c>
      <c r="BC609">
        <v>66</v>
      </c>
      <c r="BD609">
        <v>68</v>
      </c>
      <c r="BE609">
        <v>71.5</v>
      </c>
      <c r="BF609">
        <v>73</v>
      </c>
      <c r="BG609">
        <v>73.5</v>
      </c>
      <c r="BH609">
        <v>74</v>
      </c>
      <c r="BI609">
        <v>72.5</v>
      </c>
      <c r="BJ609">
        <v>69</v>
      </c>
      <c r="BK609">
        <v>65</v>
      </c>
      <c r="BL609">
        <v>63</v>
      </c>
      <c r="BM609">
        <v>61.5</v>
      </c>
      <c r="BN609">
        <v>61</v>
      </c>
      <c r="BO609">
        <v>60</v>
      </c>
      <c r="DE609" s="24"/>
      <c r="DF609" s="24"/>
      <c r="DL609">
        <v>18</v>
      </c>
      <c r="DM609">
        <v>19</v>
      </c>
    </row>
    <row r="610" spans="1:121" hidden="1" x14ac:dyDescent="0.25">
      <c r="A610" t="s">
        <v>62</v>
      </c>
      <c r="B610" t="s">
        <v>202</v>
      </c>
      <c r="C610" t="s">
        <v>61</v>
      </c>
      <c r="D610" t="s">
        <v>61</v>
      </c>
      <c r="E610" t="s">
        <v>61</v>
      </c>
      <c r="F610" t="s">
        <v>97</v>
      </c>
      <c r="G610" t="s">
        <v>61</v>
      </c>
      <c r="H610" t="s">
        <v>61</v>
      </c>
      <c r="I610" t="s">
        <v>208</v>
      </c>
      <c r="J610" s="22">
        <v>43747</v>
      </c>
      <c r="K610" s="28">
        <v>18</v>
      </c>
      <c r="L610">
        <v>19</v>
      </c>
      <c r="M610">
        <v>1</v>
      </c>
      <c r="N610">
        <v>1</v>
      </c>
      <c r="O610">
        <v>0</v>
      </c>
      <c r="P610">
        <v>1</v>
      </c>
      <c r="Q610">
        <v>1</v>
      </c>
      <c r="R610">
        <v>1</v>
      </c>
      <c r="S610" s="28">
        <v>1</v>
      </c>
      <c r="AR610">
        <v>60.5</v>
      </c>
      <c r="AS610">
        <v>61.5</v>
      </c>
      <c r="AT610">
        <v>60.5</v>
      </c>
      <c r="AU610">
        <v>58.5</v>
      </c>
      <c r="AV610">
        <v>57</v>
      </c>
      <c r="AW610">
        <v>56</v>
      </c>
      <c r="AX610">
        <v>55</v>
      </c>
      <c r="AY610">
        <v>54.5</v>
      </c>
      <c r="AZ610">
        <v>56.5</v>
      </c>
      <c r="BA610">
        <v>61.5</v>
      </c>
      <c r="BB610">
        <v>65</v>
      </c>
      <c r="BC610">
        <v>66</v>
      </c>
      <c r="BD610">
        <v>68</v>
      </c>
      <c r="BE610">
        <v>71.5</v>
      </c>
      <c r="BF610">
        <v>73</v>
      </c>
      <c r="BG610">
        <v>73.5</v>
      </c>
      <c r="BH610">
        <v>74</v>
      </c>
      <c r="BI610">
        <v>72.5</v>
      </c>
      <c r="BJ610">
        <v>69</v>
      </c>
      <c r="BK610">
        <v>65</v>
      </c>
      <c r="BL610">
        <v>63</v>
      </c>
      <c r="BM610">
        <v>61.5</v>
      </c>
      <c r="BN610">
        <v>61</v>
      </c>
      <c r="BO610">
        <v>60</v>
      </c>
      <c r="DE610" s="24"/>
      <c r="DF610" s="24"/>
      <c r="DL610">
        <v>18</v>
      </c>
      <c r="DM610">
        <v>19</v>
      </c>
    </row>
    <row r="611" spans="1:121" hidden="1" x14ac:dyDescent="0.25">
      <c r="A611" t="s">
        <v>62</v>
      </c>
      <c r="B611" t="s">
        <v>31</v>
      </c>
      <c r="C611" t="s">
        <v>61</v>
      </c>
      <c r="D611" t="s">
        <v>61</v>
      </c>
      <c r="E611" t="s">
        <v>31</v>
      </c>
      <c r="F611" t="s">
        <v>61</v>
      </c>
      <c r="G611" t="s">
        <v>61</v>
      </c>
      <c r="H611" t="s">
        <v>61</v>
      </c>
      <c r="I611" t="s">
        <v>208</v>
      </c>
      <c r="J611" s="22">
        <v>43747</v>
      </c>
      <c r="K611" s="28">
        <v>18</v>
      </c>
      <c r="L611">
        <v>19</v>
      </c>
      <c r="M611">
        <v>1</v>
      </c>
      <c r="N611">
        <v>1</v>
      </c>
      <c r="O611">
        <v>0</v>
      </c>
      <c r="P611">
        <v>1</v>
      </c>
      <c r="Q611">
        <v>1</v>
      </c>
      <c r="R611">
        <v>1</v>
      </c>
      <c r="S611" s="28">
        <v>1</v>
      </c>
      <c r="AR611">
        <v>60.5</v>
      </c>
      <c r="AS611">
        <v>61.5</v>
      </c>
      <c r="AT611">
        <v>60.5</v>
      </c>
      <c r="AU611">
        <v>58.5</v>
      </c>
      <c r="AV611">
        <v>57</v>
      </c>
      <c r="AW611">
        <v>56</v>
      </c>
      <c r="AX611">
        <v>55</v>
      </c>
      <c r="AY611">
        <v>54.5</v>
      </c>
      <c r="AZ611">
        <v>56.5</v>
      </c>
      <c r="BA611">
        <v>61.5</v>
      </c>
      <c r="BB611">
        <v>65</v>
      </c>
      <c r="BC611">
        <v>66</v>
      </c>
      <c r="BD611">
        <v>68</v>
      </c>
      <c r="BE611">
        <v>71.5</v>
      </c>
      <c r="BF611">
        <v>73</v>
      </c>
      <c r="BG611">
        <v>73.5</v>
      </c>
      <c r="BH611">
        <v>74</v>
      </c>
      <c r="BI611">
        <v>72.5</v>
      </c>
      <c r="BJ611">
        <v>69</v>
      </c>
      <c r="BK611">
        <v>65</v>
      </c>
      <c r="BL611">
        <v>63</v>
      </c>
      <c r="BM611">
        <v>61.5</v>
      </c>
      <c r="BN611">
        <v>61</v>
      </c>
      <c r="BO611">
        <v>60</v>
      </c>
      <c r="DE611" s="24"/>
      <c r="DF611" s="24"/>
      <c r="DL611">
        <v>18</v>
      </c>
      <c r="DM611">
        <v>19</v>
      </c>
    </row>
    <row r="612" spans="1:121" hidden="1" x14ac:dyDescent="0.25">
      <c r="A612" t="s">
        <v>62</v>
      </c>
      <c r="B612" t="s">
        <v>188</v>
      </c>
      <c r="C612" t="s">
        <v>61</v>
      </c>
      <c r="D612" t="s">
        <v>188</v>
      </c>
      <c r="E612" t="s">
        <v>61</v>
      </c>
      <c r="F612" t="s">
        <v>61</v>
      </c>
      <c r="G612" t="s">
        <v>61</v>
      </c>
      <c r="H612" t="s">
        <v>61</v>
      </c>
      <c r="I612" t="s">
        <v>208</v>
      </c>
      <c r="J612" s="22">
        <v>43747</v>
      </c>
      <c r="K612" s="28">
        <v>18</v>
      </c>
      <c r="L612">
        <v>19</v>
      </c>
      <c r="M612">
        <v>1</v>
      </c>
      <c r="N612">
        <v>1</v>
      </c>
      <c r="O612">
        <v>0</v>
      </c>
      <c r="P612">
        <v>1</v>
      </c>
      <c r="Q612">
        <v>1</v>
      </c>
      <c r="R612">
        <v>1</v>
      </c>
      <c r="S612" s="28">
        <v>1</v>
      </c>
      <c r="AR612">
        <v>60.5</v>
      </c>
      <c r="AS612">
        <v>61.5</v>
      </c>
      <c r="AT612">
        <v>60.5</v>
      </c>
      <c r="AU612">
        <v>58.5</v>
      </c>
      <c r="AV612">
        <v>57</v>
      </c>
      <c r="AW612">
        <v>56</v>
      </c>
      <c r="AX612">
        <v>55</v>
      </c>
      <c r="AY612">
        <v>54.5</v>
      </c>
      <c r="AZ612">
        <v>56.5</v>
      </c>
      <c r="BA612">
        <v>61.5</v>
      </c>
      <c r="BB612">
        <v>65</v>
      </c>
      <c r="BC612">
        <v>66</v>
      </c>
      <c r="BD612">
        <v>68</v>
      </c>
      <c r="BE612">
        <v>71.5</v>
      </c>
      <c r="BF612">
        <v>73</v>
      </c>
      <c r="BG612">
        <v>73.5</v>
      </c>
      <c r="BH612">
        <v>74</v>
      </c>
      <c r="BI612">
        <v>72.5</v>
      </c>
      <c r="BJ612">
        <v>69</v>
      </c>
      <c r="BK612">
        <v>65</v>
      </c>
      <c r="BL612">
        <v>63</v>
      </c>
      <c r="BM612">
        <v>61.5</v>
      </c>
      <c r="BN612">
        <v>61</v>
      </c>
      <c r="BO612">
        <v>60</v>
      </c>
      <c r="DE612" s="24"/>
      <c r="DF612" s="24"/>
      <c r="DL612">
        <v>18</v>
      </c>
      <c r="DM612">
        <v>19</v>
      </c>
    </row>
    <row r="613" spans="1:121" hidden="1" x14ac:dyDescent="0.25">
      <c r="A613" t="s">
        <v>62</v>
      </c>
      <c r="B613" t="s">
        <v>36</v>
      </c>
      <c r="C613" t="s">
        <v>36</v>
      </c>
      <c r="D613" t="s">
        <v>61</v>
      </c>
      <c r="E613" t="s">
        <v>61</v>
      </c>
      <c r="F613" t="s">
        <v>61</v>
      </c>
      <c r="G613" t="s">
        <v>61</v>
      </c>
      <c r="H613" t="s">
        <v>61</v>
      </c>
      <c r="I613" t="s">
        <v>208</v>
      </c>
      <c r="J613" s="22">
        <v>43747</v>
      </c>
      <c r="K613" s="28">
        <v>18</v>
      </c>
      <c r="L613">
        <v>19</v>
      </c>
      <c r="M613">
        <v>1</v>
      </c>
      <c r="N613">
        <v>1</v>
      </c>
      <c r="O613">
        <v>0</v>
      </c>
      <c r="P613">
        <v>1</v>
      </c>
      <c r="Q613">
        <v>1</v>
      </c>
      <c r="R613">
        <v>1</v>
      </c>
      <c r="S613" s="28">
        <v>1</v>
      </c>
      <c r="AR613">
        <v>60.5</v>
      </c>
      <c r="AS613">
        <v>61.5</v>
      </c>
      <c r="AT613">
        <v>60.5</v>
      </c>
      <c r="AU613">
        <v>58.5</v>
      </c>
      <c r="AV613">
        <v>57</v>
      </c>
      <c r="AW613">
        <v>56</v>
      </c>
      <c r="AX613">
        <v>55</v>
      </c>
      <c r="AY613">
        <v>54.5</v>
      </c>
      <c r="AZ613">
        <v>56.5</v>
      </c>
      <c r="BA613">
        <v>61.5</v>
      </c>
      <c r="BB613">
        <v>65</v>
      </c>
      <c r="BC613">
        <v>66</v>
      </c>
      <c r="BD613">
        <v>68</v>
      </c>
      <c r="BE613">
        <v>71.5</v>
      </c>
      <c r="BF613">
        <v>73</v>
      </c>
      <c r="BG613">
        <v>73.5</v>
      </c>
      <c r="BH613">
        <v>74</v>
      </c>
      <c r="BI613">
        <v>72.5</v>
      </c>
      <c r="BJ613">
        <v>69</v>
      </c>
      <c r="BK613">
        <v>65</v>
      </c>
      <c r="BL613">
        <v>63</v>
      </c>
      <c r="BM613">
        <v>61.5</v>
      </c>
      <c r="BN613">
        <v>61</v>
      </c>
      <c r="BO613">
        <v>60</v>
      </c>
      <c r="DE613" s="24"/>
      <c r="DF613" s="24"/>
      <c r="DL613">
        <v>18</v>
      </c>
      <c r="DM613">
        <v>19</v>
      </c>
    </row>
    <row r="614" spans="1:121" hidden="1" x14ac:dyDescent="0.25">
      <c r="A614" t="s">
        <v>62</v>
      </c>
      <c r="B614" t="s">
        <v>61</v>
      </c>
      <c r="C614" t="s">
        <v>61</v>
      </c>
      <c r="D614" t="s">
        <v>61</v>
      </c>
      <c r="E614" t="s">
        <v>61</v>
      </c>
      <c r="F614" t="s">
        <v>61</v>
      </c>
      <c r="G614" t="s">
        <v>61</v>
      </c>
      <c r="H614" t="s">
        <v>61</v>
      </c>
      <c r="I614" t="s">
        <v>208</v>
      </c>
      <c r="J614" s="22">
        <v>43747</v>
      </c>
      <c r="K614" s="28">
        <v>18</v>
      </c>
      <c r="L614">
        <v>19</v>
      </c>
      <c r="M614">
        <v>1</v>
      </c>
      <c r="N614">
        <v>1</v>
      </c>
      <c r="O614">
        <v>0</v>
      </c>
      <c r="P614">
        <v>1</v>
      </c>
      <c r="Q614">
        <v>1</v>
      </c>
      <c r="R614">
        <v>1</v>
      </c>
      <c r="S614" s="28">
        <v>1</v>
      </c>
      <c r="AR614">
        <v>60.5</v>
      </c>
      <c r="AS614">
        <v>61.5</v>
      </c>
      <c r="AT614">
        <v>60.5</v>
      </c>
      <c r="AU614">
        <v>58.5</v>
      </c>
      <c r="AV614">
        <v>57</v>
      </c>
      <c r="AW614">
        <v>56</v>
      </c>
      <c r="AX614">
        <v>55</v>
      </c>
      <c r="AY614">
        <v>54.5</v>
      </c>
      <c r="AZ614">
        <v>56.5</v>
      </c>
      <c r="BA614">
        <v>61.5</v>
      </c>
      <c r="BB614">
        <v>65</v>
      </c>
      <c r="BC614">
        <v>66</v>
      </c>
      <c r="BD614">
        <v>68</v>
      </c>
      <c r="BE614">
        <v>71.5</v>
      </c>
      <c r="BF614">
        <v>73</v>
      </c>
      <c r="BG614">
        <v>73.5</v>
      </c>
      <c r="BH614">
        <v>74</v>
      </c>
      <c r="BI614">
        <v>72.5</v>
      </c>
      <c r="BJ614">
        <v>69</v>
      </c>
      <c r="BK614">
        <v>65</v>
      </c>
      <c r="BL614">
        <v>63</v>
      </c>
      <c r="BM614">
        <v>61.5</v>
      </c>
      <c r="BN614">
        <v>61</v>
      </c>
      <c r="BO614">
        <v>60</v>
      </c>
      <c r="DE614" s="24"/>
      <c r="DF614" s="24"/>
      <c r="DL614">
        <v>18</v>
      </c>
      <c r="DM614">
        <v>19</v>
      </c>
    </row>
    <row r="615" spans="1:121" hidden="1" x14ac:dyDescent="0.25">
      <c r="A615" t="s">
        <v>62</v>
      </c>
      <c r="B615" t="s">
        <v>102</v>
      </c>
      <c r="C615" t="s">
        <v>61</v>
      </c>
      <c r="D615" t="s">
        <v>61</v>
      </c>
      <c r="E615" t="s">
        <v>61</v>
      </c>
      <c r="F615" t="s">
        <v>61</v>
      </c>
      <c r="G615" t="s">
        <v>61</v>
      </c>
      <c r="H615" t="s">
        <v>102</v>
      </c>
      <c r="I615" t="s">
        <v>184</v>
      </c>
      <c r="J615" s="22">
        <v>43747</v>
      </c>
      <c r="K615" s="28">
        <v>18</v>
      </c>
      <c r="L615">
        <v>19</v>
      </c>
      <c r="M615">
        <v>1</v>
      </c>
      <c r="N615">
        <v>1</v>
      </c>
      <c r="O615">
        <v>0</v>
      </c>
      <c r="P615">
        <v>1</v>
      </c>
      <c r="Q615">
        <v>1</v>
      </c>
      <c r="R615">
        <v>1</v>
      </c>
      <c r="S615" s="28">
        <v>1</v>
      </c>
      <c r="AR615">
        <v>60.5</v>
      </c>
      <c r="AS615">
        <v>61.5</v>
      </c>
      <c r="AT615">
        <v>60.5</v>
      </c>
      <c r="AU615">
        <v>58.5</v>
      </c>
      <c r="AV615">
        <v>57</v>
      </c>
      <c r="AW615">
        <v>56</v>
      </c>
      <c r="AX615">
        <v>55</v>
      </c>
      <c r="AY615">
        <v>54.5</v>
      </c>
      <c r="AZ615">
        <v>56.5</v>
      </c>
      <c r="BA615">
        <v>61.5</v>
      </c>
      <c r="BB615">
        <v>65</v>
      </c>
      <c r="BC615">
        <v>66</v>
      </c>
      <c r="BD615">
        <v>68</v>
      </c>
      <c r="BE615">
        <v>71.5</v>
      </c>
      <c r="BF615">
        <v>73</v>
      </c>
      <c r="BG615">
        <v>73.5</v>
      </c>
      <c r="BH615">
        <v>74</v>
      </c>
      <c r="BI615">
        <v>72.5</v>
      </c>
      <c r="BJ615">
        <v>69</v>
      </c>
      <c r="BK615">
        <v>65</v>
      </c>
      <c r="BL615">
        <v>63</v>
      </c>
      <c r="BM615">
        <v>61.5</v>
      </c>
      <c r="BN615">
        <v>61</v>
      </c>
      <c r="BO615">
        <v>60</v>
      </c>
      <c r="DE615" s="24"/>
      <c r="DF615" s="24"/>
      <c r="DL615">
        <v>18</v>
      </c>
      <c r="DM615">
        <v>19</v>
      </c>
    </row>
    <row r="616" spans="1:121" hidden="1" x14ac:dyDescent="0.25">
      <c r="A616" t="s">
        <v>62</v>
      </c>
      <c r="B616" t="s">
        <v>202</v>
      </c>
      <c r="C616" t="s">
        <v>61</v>
      </c>
      <c r="D616" t="s">
        <v>61</v>
      </c>
      <c r="E616" t="s">
        <v>61</v>
      </c>
      <c r="F616" t="s">
        <v>97</v>
      </c>
      <c r="G616" t="s">
        <v>61</v>
      </c>
      <c r="H616" t="s">
        <v>61</v>
      </c>
      <c r="I616" t="s">
        <v>184</v>
      </c>
      <c r="J616" s="22">
        <v>43747</v>
      </c>
      <c r="K616" s="36">
        <v>18</v>
      </c>
      <c r="L616" s="37">
        <v>19</v>
      </c>
      <c r="M616">
        <v>1</v>
      </c>
      <c r="N616">
        <v>1</v>
      </c>
      <c r="O616">
        <v>0</v>
      </c>
      <c r="P616">
        <v>1</v>
      </c>
      <c r="Q616">
        <v>1</v>
      </c>
      <c r="R616">
        <v>1</v>
      </c>
      <c r="S616" s="28">
        <v>1</v>
      </c>
      <c r="AR616">
        <v>60.5</v>
      </c>
      <c r="AS616">
        <v>61.5</v>
      </c>
      <c r="AT616">
        <v>60.5</v>
      </c>
      <c r="AU616">
        <v>58.5</v>
      </c>
      <c r="AV616">
        <v>57</v>
      </c>
      <c r="AW616">
        <v>56</v>
      </c>
      <c r="AX616">
        <v>55</v>
      </c>
      <c r="AY616">
        <v>54.5</v>
      </c>
      <c r="AZ616">
        <v>56.5</v>
      </c>
      <c r="BA616">
        <v>61.5</v>
      </c>
      <c r="BB616">
        <v>65</v>
      </c>
      <c r="BC616">
        <v>66</v>
      </c>
      <c r="BD616">
        <v>68</v>
      </c>
      <c r="BE616">
        <v>71.5</v>
      </c>
      <c r="BF616">
        <v>73</v>
      </c>
      <c r="BG616">
        <v>73.5</v>
      </c>
      <c r="BH616">
        <v>74</v>
      </c>
      <c r="BI616">
        <v>72.5</v>
      </c>
      <c r="BJ616">
        <v>69</v>
      </c>
      <c r="BK616">
        <v>65</v>
      </c>
      <c r="BL616">
        <v>63</v>
      </c>
      <c r="BM616">
        <v>61.5</v>
      </c>
      <c r="BN616">
        <v>61</v>
      </c>
      <c r="BO616">
        <v>60</v>
      </c>
      <c r="DE616" s="24"/>
      <c r="DF616" s="24"/>
      <c r="DL616">
        <v>18</v>
      </c>
      <c r="DM616">
        <v>19</v>
      </c>
    </row>
    <row r="617" spans="1:121" hidden="1" x14ac:dyDescent="0.25">
      <c r="A617" t="s">
        <v>62</v>
      </c>
      <c r="B617" t="s">
        <v>61</v>
      </c>
      <c r="C617" t="s">
        <v>61</v>
      </c>
      <c r="D617" t="s">
        <v>61</v>
      </c>
      <c r="E617" t="s">
        <v>61</v>
      </c>
      <c r="F617" t="s">
        <v>61</v>
      </c>
      <c r="G617" t="s">
        <v>61</v>
      </c>
      <c r="H617" t="s">
        <v>61</v>
      </c>
      <c r="I617" t="s">
        <v>184</v>
      </c>
      <c r="J617" s="22">
        <v>43747</v>
      </c>
      <c r="K617" s="28">
        <v>18</v>
      </c>
      <c r="L617">
        <v>19</v>
      </c>
      <c r="M617">
        <v>1</v>
      </c>
      <c r="N617">
        <v>1</v>
      </c>
      <c r="O617">
        <v>0</v>
      </c>
      <c r="P617">
        <v>1</v>
      </c>
      <c r="Q617">
        <v>1</v>
      </c>
      <c r="R617">
        <v>1</v>
      </c>
      <c r="S617" s="28">
        <v>1</v>
      </c>
      <c r="AR617">
        <v>60.5</v>
      </c>
      <c r="AS617">
        <v>61.5</v>
      </c>
      <c r="AT617">
        <v>60.5</v>
      </c>
      <c r="AU617">
        <v>58.5</v>
      </c>
      <c r="AV617">
        <v>57</v>
      </c>
      <c r="AW617">
        <v>56</v>
      </c>
      <c r="AX617">
        <v>55</v>
      </c>
      <c r="AY617">
        <v>54.5</v>
      </c>
      <c r="AZ617">
        <v>56.5</v>
      </c>
      <c r="BA617">
        <v>61.5</v>
      </c>
      <c r="BB617">
        <v>65</v>
      </c>
      <c r="BC617">
        <v>66</v>
      </c>
      <c r="BD617">
        <v>68</v>
      </c>
      <c r="BE617">
        <v>71.5</v>
      </c>
      <c r="BF617">
        <v>73</v>
      </c>
      <c r="BG617">
        <v>73.5</v>
      </c>
      <c r="BH617">
        <v>74</v>
      </c>
      <c r="BI617">
        <v>72.5</v>
      </c>
      <c r="BJ617">
        <v>69</v>
      </c>
      <c r="BK617">
        <v>65</v>
      </c>
      <c r="BL617">
        <v>63</v>
      </c>
      <c r="BM617">
        <v>61.5</v>
      </c>
      <c r="BN617">
        <v>61</v>
      </c>
      <c r="BO617">
        <v>60</v>
      </c>
      <c r="DE617" s="24"/>
      <c r="DF617" s="24"/>
      <c r="DL617">
        <v>18</v>
      </c>
      <c r="DM617">
        <v>19</v>
      </c>
    </row>
    <row r="618" spans="1:121" hidden="1" x14ac:dyDescent="0.25">
      <c r="A618" t="s">
        <v>62</v>
      </c>
      <c r="B618" t="s">
        <v>188</v>
      </c>
      <c r="C618" t="s">
        <v>61</v>
      </c>
      <c r="D618" t="s">
        <v>188</v>
      </c>
      <c r="E618" t="s">
        <v>61</v>
      </c>
      <c r="F618" t="s">
        <v>61</v>
      </c>
      <c r="G618" t="s">
        <v>61</v>
      </c>
      <c r="H618" t="s">
        <v>61</v>
      </c>
      <c r="I618" t="s">
        <v>184</v>
      </c>
      <c r="J618" s="22">
        <v>43747</v>
      </c>
      <c r="K618" s="28">
        <v>18</v>
      </c>
      <c r="L618">
        <v>19</v>
      </c>
      <c r="M618">
        <v>1</v>
      </c>
      <c r="N618">
        <v>1</v>
      </c>
      <c r="O618">
        <v>0</v>
      </c>
      <c r="P618">
        <v>1</v>
      </c>
      <c r="Q618">
        <v>1</v>
      </c>
      <c r="R618">
        <v>1</v>
      </c>
      <c r="S618" s="28">
        <v>1</v>
      </c>
      <c r="AR618">
        <v>60.5</v>
      </c>
      <c r="AS618">
        <v>61.5</v>
      </c>
      <c r="AT618">
        <v>60.5</v>
      </c>
      <c r="AU618">
        <v>58.5</v>
      </c>
      <c r="AV618">
        <v>57</v>
      </c>
      <c r="AW618">
        <v>56</v>
      </c>
      <c r="AX618">
        <v>55</v>
      </c>
      <c r="AY618">
        <v>54.5</v>
      </c>
      <c r="AZ618">
        <v>56.5</v>
      </c>
      <c r="BA618">
        <v>61.5</v>
      </c>
      <c r="BB618">
        <v>65</v>
      </c>
      <c r="BC618">
        <v>66</v>
      </c>
      <c r="BD618">
        <v>68</v>
      </c>
      <c r="BE618">
        <v>71.5</v>
      </c>
      <c r="BF618">
        <v>73</v>
      </c>
      <c r="BG618">
        <v>73.5</v>
      </c>
      <c r="BH618">
        <v>74</v>
      </c>
      <c r="BI618">
        <v>72.5</v>
      </c>
      <c r="BJ618">
        <v>69</v>
      </c>
      <c r="BK618">
        <v>65</v>
      </c>
      <c r="BL618">
        <v>63</v>
      </c>
      <c r="BM618">
        <v>61.5</v>
      </c>
      <c r="BN618">
        <v>61</v>
      </c>
      <c r="BO618">
        <v>60</v>
      </c>
      <c r="DE618" s="24"/>
      <c r="DF618" s="24"/>
      <c r="DL618">
        <v>18</v>
      </c>
      <c r="DM618">
        <v>19</v>
      </c>
    </row>
    <row r="619" spans="1:121" hidden="1" x14ac:dyDescent="0.25">
      <c r="A619" t="s">
        <v>62</v>
      </c>
      <c r="B619" t="s">
        <v>36</v>
      </c>
      <c r="C619" t="s">
        <v>36</v>
      </c>
      <c r="D619" t="s">
        <v>61</v>
      </c>
      <c r="E619" t="s">
        <v>61</v>
      </c>
      <c r="F619" t="s">
        <v>61</v>
      </c>
      <c r="G619" t="s">
        <v>61</v>
      </c>
      <c r="H619" t="s">
        <v>61</v>
      </c>
      <c r="I619" t="s">
        <v>184</v>
      </c>
      <c r="J619" s="22">
        <v>43747</v>
      </c>
      <c r="K619" s="28">
        <v>18</v>
      </c>
      <c r="L619">
        <v>19</v>
      </c>
      <c r="M619">
        <v>1</v>
      </c>
      <c r="N619">
        <v>1</v>
      </c>
      <c r="O619">
        <v>0</v>
      </c>
      <c r="P619">
        <v>1</v>
      </c>
      <c r="Q619">
        <v>1</v>
      </c>
      <c r="R619">
        <v>1</v>
      </c>
      <c r="S619" s="28">
        <v>1</v>
      </c>
      <c r="AR619">
        <v>60.5</v>
      </c>
      <c r="AS619">
        <v>61.5</v>
      </c>
      <c r="AT619">
        <v>60.5</v>
      </c>
      <c r="AU619">
        <v>58.5</v>
      </c>
      <c r="AV619">
        <v>57</v>
      </c>
      <c r="AW619">
        <v>56</v>
      </c>
      <c r="AX619">
        <v>55</v>
      </c>
      <c r="AY619">
        <v>54.5</v>
      </c>
      <c r="AZ619">
        <v>56.5</v>
      </c>
      <c r="BA619">
        <v>61.5</v>
      </c>
      <c r="BB619">
        <v>65</v>
      </c>
      <c r="BC619">
        <v>66</v>
      </c>
      <c r="BD619">
        <v>68</v>
      </c>
      <c r="BE619">
        <v>71.5</v>
      </c>
      <c r="BF619">
        <v>73</v>
      </c>
      <c r="BG619">
        <v>73.5</v>
      </c>
      <c r="BH619">
        <v>74</v>
      </c>
      <c r="BI619">
        <v>72.5</v>
      </c>
      <c r="BJ619">
        <v>69</v>
      </c>
      <c r="BK619">
        <v>65</v>
      </c>
      <c r="BL619">
        <v>63</v>
      </c>
      <c r="BM619">
        <v>61.5</v>
      </c>
      <c r="BN619">
        <v>61</v>
      </c>
      <c r="BO619">
        <v>60</v>
      </c>
      <c r="DE619" s="24"/>
      <c r="DF619" s="24"/>
      <c r="DL619">
        <v>18</v>
      </c>
      <c r="DM619">
        <v>19</v>
      </c>
    </row>
    <row r="620" spans="1:121" hidden="1" x14ac:dyDescent="0.25">
      <c r="A620" t="s">
        <v>62</v>
      </c>
      <c r="B620" t="s">
        <v>31</v>
      </c>
      <c r="C620" t="s">
        <v>61</v>
      </c>
      <c r="D620" t="s">
        <v>61</v>
      </c>
      <c r="E620" t="s">
        <v>31</v>
      </c>
      <c r="F620" t="s">
        <v>61</v>
      </c>
      <c r="G620" t="s">
        <v>61</v>
      </c>
      <c r="H620" t="s">
        <v>61</v>
      </c>
      <c r="I620" t="s">
        <v>184</v>
      </c>
      <c r="J620" s="22">
        <v>43747</v>
      </c>
      <c r="K620" s="28">
        <v>18</v>
      </c>
      <c r="L620">
        <v>19</v>
      </c>
      <c r="M620">
        <v>1</v>
      </c>
      <c r="N620">
        <v>1</v>
      </c>
      <c r="O620">
        <v>0</v>
      </c>
      <c r="P620">
        <v>1</v>
      </c>
      <c r="Q620">
        <v>1</v>
      </c>
      <c r="R620">
        <v>1</v>
      </c>
      <c r="S620" s="28">
        <v>1</v>
      </c>
      <c r="AR620">
        <v>60.5</v>
      </c>
      <c r="AS620">
        <v>61.5</v>
      </c>
      <c r="AT620">
        <v>60.5</v>
      </c>
      <c r="AU620">
        <v>58.5</v>
      </c>
      <c r="AV620">
        <v>57</v>
      </c>
      <c r="AW620">
        <v>56</v>
      </c>
      <c r="AX620">
        <v>55</v>
      </c>
      <c r="AY620">
        <v>54.5</v>
      </c>
      <c r="AZ620">
        <v>56.5</v>
      </c>
      <c r="BA620">
        <v>61.5</v>
      </c>
      <c r="BB620">
        <v>65</v>
      </c>
      <c r="BC620">
        <v>66</v>
      </c>
      <c r="BD620">
        <v>68</v>
      </c>
      <c r="BE620">
        <v>71.5</v>
      </c>
      <c r="BF620">
        <v>73</v>
      </c>
      <c r="BG620">
        <v>73.5</v>
      </c>
      <c r="BH620">
        <v>74</v>
      </c>
      <c r="BI620">
        <v>72.5</v>
      </c>
      <c r="BJ620">
        <v>69</v>
      </c>
      <c r="BK620">
        <v>65</v>
      </c>
      <c r="BL620">
        <v>63</v>
      </c>
      <c r="BM620">
        <v>61.5</v>
      </c>
      <c r="BN620">
        <v>61</v>
      </c>
      <c r="BO620">
        <v>60</v>
      </c>
      <c r="DE620" s="24"/>
      <c r="DF620" s="24"/>
      <c r="DL620">
        <v>18</v>
      </c>
      <c r="DM620">
        <v>19</v>
      </c>
    </row>
    <row r="621" spans="1:121" hidden="1" x14ac:dyDescent="0.25">
      <c r="A621" t="s">
        <v>62</v>
      </c>
      <c r="B621" t="s">
        <v>38</v>
      </c>
      <c r="C621" t="s">
        <v>61</v>
      </c>
      <c r="D621" t="s">
        <v>61</v>
      </c>
      <c r="E621" t="s">
        <v>38</v>
      </c>
      <c r="F621" t="s">
        <v>61</v>
      </c>
      <c r="G621" t="s">
        <v>61</v>
      </c>
      <c r="H621" t="s">
        <v>61</v>
      </c>
      <c r="I621" t="s">
        <v>208</v>
      </c>
      <c r="J621" s="22">
        <v>43753</v>
      </c>
      <c r="K621" s="28">
        <v>19</v>
      </c>
      <c r="L621">
        <v>19</v>
      </c>
      <c r="M621">
        <v>2</v>
      </c>
      <c r="N621">
        <v>2</v>
      </c>
      <c r="O621">
        <v>0</v>
      </c>
      <c r="P621">
        <v>0</v>
      </c>
      <c r="Q621">
        <v>1</v>
      </c>
      <c r="R621">
        <v>1</v>
      </c>
      <c r="S621" s="28">
        <v>1</v>
      </c>
      <c r="AR621">
        <v>54.5</v>
      </c>
      <c r="AS621">
        <v>53</v>
      </c>
      <c r="AT621">
        <v>51.5</v>
      </c>
      <c r="AU621">
        <v>50.5</v>
      </c>
      <c r="AV621">
        <v>50.5</v>
      </c>
      <c r="AW621">
        <v>52</v>
      </c>
      <c r="AX621">
        <v>53.5</v>
      </c>
      <c r="AY621">
        <v>54</v>
      </c>
      <c r="AZ621">
        <v>53.5</v>
      </c>
      <c r="BA621">
        <v>54</v>
      </c>
      <c r="BB621">
        <v>55.5</v>
      </c>
      <c r="BC621">
        <v>58.5</v>
      </c>
      <c r="BD621">
        <v>63</v>
      </c>
      <c r="BE621">
        <v>63.5</v>
      </c>
      <c r="BF621">
        <v>64.5</v>
      </c>
      <c r="BG621">
        <v>67</v>
      </c>
      <c r="BH621">
        <v>71</v>
      </c>
      <c r="BI621">
        <v>71.5</v>
      </c>
      <c r="BJ621">
        <v>70</v>
      </c>
      <c r="BK621">
        <v>65.5</v>
      </c>
      <c r="BL621">
        <v>62</v>
      </c>
      <c r="BM621">
        <v>59.5</v>
      </c>
      <c r="BN621">
        <v>57</v>
      </c>
      <c r="BO621">
        <v>56</v>
      </c>
      <c r="DL621">
        <v>19</v>
      </c>
      <c r="DM621">
        <v>19</v>
      </c>
    </row>
    <row r="622" spans="1:121" hidden="1" x14ac:dyDescent="0.25">
      <c r="A622" t="s">
        <v>62</v>
      </c>
      <c r="B622" t="s">
        <v>187</v>
      </c>
      <c r="C622" t="s">
        <v>61</v>
      </c>
      <c r="D622" t="s">
        <v>187</v>
      </c>
      <c r="E622" t="s">
        <v>61</v>
      </c>
      <c r="F622" t="s">
        <v>61</v>
      </c>
      <c r="G622" t="s">
        <v>61</v>
      </c>
      <c r="H622" t="s">
        <v>61</v>
      </c>
      <c r="I622" t="s">
        <v>208</v>
      </c>
      <c r="J622" s="22">
        <v>43753</v>
      </c>
      <c r="K622" s="28">
        <v>19</v>
      </c>
      <c r="L622">
        <v>19</v>
      </c>
      <c r="M622">
        <v>1</v>
      </c>
      <c r="N622">
        <v>1</v>
      </c>
      <c r="O622">
        <v>0</v>
      </c>
      <c r="P622">
        <v>1</v>
      </c>
      <c r="Q622">
        <v>1</v>
      </c>
      <c r="R622">
        <v>1</v>
      </c>
      <c r="S622" s="28">
        <v>1</v>
      </c>
      <c r="AR622">
        <v>54.5</v>
      </c>
      <c r="AS622">
        <v>53</v>
      </c>
      <c r="AT622">
        <v>51.5</v>
      </c>
      <c r="AU622">
        <v>50.5</v>
      </c>
      <c r="AV622">
        <v>50.5</v>
      </c>
      <c r="AW622">
        <v>52</v>
      </c>
      <c r="AX622">
        <v>53.5</v>
      </c>
      <c r="AY622">
        <v>54</v>
      </c>
      <c r="AZ622">
        <v>53.5</v>
      </c>
      <c r="BA622">
        <v>54</v>
      </c>
      <c r="BB622">
        <v>55.5</v>
      </c>
      <c r="BC622">
        <v>58.5</v>
      </c>
      <c r="BD622">
        <v>63</v>
      </c>
      <c r="BE622">
        <v>63.5</v>
      </c>
      <c r="BF622">
        <v>64.5</v>
      </c>
      <c r="BG622">
        <v>67</v>
      </c>
      <c r="BH622">
        <v>71</v>
      </c>
      <c r="BI622">
        <v>71.5</v>
      </c>
      <c r="BJ622">
        <v>70</v>
      </c>
      <c r="BK622">
        <v>65.5</v>
      </c>
      <c r="BL622">
        <v>62</v>
      </c>
      <c r="BM622">
        <v>59.5</v>
      </c>
      <c r="BN622">
        <v>57</v>
      </c>
      <c r="BO622">
        <v>56</v>
      </c>
      <c r="DL622">
        <v>19</v>
      </c>
      <c r="DM622">
        <v>19</v>
      </c>
    </row>
    <row r="623" spans="1:121" hidden="1" x14ac:dyDescent="0.25">
      <c r="A623" t="s">
        <v>62</v>
      </c>
      <c r="B623" t="s">
        <v>37</v>
      </c>
      <c r="C623" t="s">
        <v>61</v>
      </c>
      <c r="D623" t="s">
        <v>61</v>
      </c>
      <c r="E623" t="s">
        <v>37</v>
      </c>
      <c r="F623" t="s">
        <v>61</v>
      </c>
      <c r="G623" t="s">
        <v>61</v>
      </c>
      <c r="H623" t="s">
        <v>61</v>
      </c>
      <c r="I623" t="s">
        <v>208</v>
      </c>
      <c r="J623" s="22">
        <v>43753</v>
      </c>
      <c r="K623" s="28">
        <v>19</v>
      </c>
      <c r="L623">
        <v>19</v>
      </c>
      <c r="M623">
        <v>51</v>
      </c>
      <c r="N623">
        <v>51</v>
      </c>
      <c r="O623">
        <v>0</v>
      </c>
      <c r="P623">
        <v>0</v>
      </c>
      <c r="Q623">
        <v>0</v>
      </c>
      <c r="R623">
        <v>1</v>
      </c>
      <c r="S623" s="28">
        <v>1</v>
      </c>
      <c r="AR623">
        <v>54.5</v>
      </c>
      <c r="AS623">
        <v>53</v>
      </c>
      <c r="AT623">
        <v>51.5</v>
      </c>
      <c r="AU623">
        <v>50.5</v>
      </c>
      <c r="AV623">
        <v>50.5</v>
      </c>
      <c r="AW623">
        <v>52</v>
      </c>
      <c r="AX623">
        <v>53.5</v>
      </c>
      <c r="AY623">
        <v>54</v>
      </c>
      <c r="AZ623">
        <v>53.5</v>
      </c>
      <c r="BA623">
        <v>54</v>
      </c>
      <c r="BB623">
        <v>55.5</v>
      </c>
      <c r="BC623">
        <v>58.5</v>
      </c>
      <c r="BD623">
        <v>63</v>
      </c>
      <c r="BE623">
        <v>63.5</v>
      </c>
      <c r="BF623">
        <v>64.5</v>
      </c>
      <c r="BG623">
        <v>67</v>
      </c>
      <c r="BH623">
        <v>71</v>
      </c>
      <c r="BI623">
        <v>71.5</v>
      </c>
      <c r="BJ623">
        <v>70</v>
      </c>
      <c r="BK623">
        <v>65.5</v>
      </c>
      <c r="BL623">
        <v>62</v>
      </c>
      <c r="BM623">
        <v>59.5</v>
      </c>
      <c r="BN623">
        <v>57</v>
      </c>
      <c r="BO623">
        <v>56</v>
      </c>
      <c r="DL623">
        <v>19</v>
      </c>
      <c r="DM623">
        <v>19</v>
      </c>
    </row>
    <row r="624" spans="1:121" hidden="1" x14ac:dyDescent="0.25">
      <c r="A624" t="s">
        <v>62</v>
      </c>
      <c r="B624" t="s">
        <v>213</v>
      </c>
      <c r="C624" t="s">
        <v>61</v>
      </c>
      <c r="D624" t="s">
        <v>213</v>
      </c>
      <c r="E624" t="s">
        <v>61</v>
      </c>
      <c r="F624" t="s">
        <v>61</v>
      </c>
      <c r="G624" t="s">
        <v>61</v>
      </c>
      <c r="H624" t="s">
        <v>61</v>
      </c>
      <c r="I624" t="s">
        <v>208</v>
      </c>
      <c r="J624" s="22">
        <v>43753</v>
      </c>
      <c r="K624" s="28">
        <v>19</v>
      </c>
      <c r="L624">
        <v>19</v>
      </c>
      <c r="M624">
        <v>22</v>
      </c>
      <c r="N624">
        <v>22</v>
      </c>
      <c r="O624">
        <v>0</v>
      </c>
      <c r="P624">
        <v>0</v>
      </c>
      <c r="Q624">
        <v>0</v>
      </c>
      <c r="R624">
        <v>1</v>
      </c>
      <c r="S624" s="28">
        <v>1</v>
      </c>
      <c r="AR624">
        <v>56.318179999999998</v>
      </c>
      <c r="AS624">
        <v>54.818179999999998</v>
      </c>
      <c r="AT624">
        <v>53.431820000000002</v>
      </c>
      <c r="AU624">
        <v>52.681820000000002</v>
      </c>
      <c r="AV624">
        <v>52</v>
      </c>
      <c r="AW624">
        <v>51.863639999999997</v>
      </c>
      <c r="AX624">
        <v>52.295459999999999</v>
      </c>
      <c r="AY624">
        <v>52.318179999999998</v>
      </c>
      <c r="AZ624">
        <v>52.886360000000003</v>
      </c>
      <c r="BA624">
        <v>55.477269999999997</v>
      </c>
      <c r="BB624">
        <v>58.136360000000003</v>
      </c>
      <c r="BC624">
        <v>60.931820000000002</v>
      </c>
      <c r="BD624">
        <v>62.227269999999997</v>
      </c>
      <c r="BE624">
        <v>65.840909999999994</v>
      </c>
      <c r="BF624">
        <v>69.113640000000004</v>
      </c>
      <c r="BG624">
        <v>71.454539999999994</v>
      </c>
      <c r="BH624">
        <v>74.727270000000004</v>
      </c>
      <c r="BI624">
        <v>74.818179999999998</v>
      </c>
      <c r="BJ624">
        <v>70.454539999999994</v>
      </c>
      <c r="BK624">
        <v>64.818179999999998</v>
      </c>
      <c r="BL624">
        <v>62.113639999999997</v>
      </c>
      <c r="BM624">
        <v>60.727269999999997</v>
      </c>
      <c r="BN624">
        <v>58.590910000000001</v>
      </c>
      <c r="BO624">
        <v>58.022730000000003</v>
      </c>
      <c r="DL624">
        <v>19</v>
      </c>
      <c r="DM624">
        <v>19</v>
      </c>
      <c r="DQ624" s="24"/>
    </row>
    <row r="625" spans="1:121" hidden="1" x14ac:dyDescent="0.25">
      <c r="A625" t="s">
        <v>62</v>
      </c>
      <c r="B625" t="s">
        <v>109</v>
      </c>
      <c r="C625" t="s">
        <v>61</v>
      </c>
      <c r="D625" t="s">
        <v>109</v>
      </c>
      <c r="E625" t="s">
        <v>61</v>
      </c>
      <c r="F625" t="s">
        <v>61</v>
      </c>
      <c r="G625" t="s">
        <v>61</v>
      </c>
      <c r="H625" t="s">
        <v>61</v>
      </c>
      <c r="I625" t="s">
        <v>208</v>
      </c>
      <c r="J625" s="22">
        <v>43753</v>
      </c>
      <c r="K625" s="28">
        <v>19</v>
      </c>
      <c r="L625">
        <v>19</v>
      </c>
      <c r="M625">
        <v>60</v>
      </c>
      <c r="N625">
        <v>60</v>
      </c>
      <c r="O625">
        <v>0</v>
      </c>
      <c r="P625">
        <v>0</v>
      </c>
      <c r="Q625">
        <v>0</v>
      </c>
      <c r="R625">
        <v>1</v>
      </c>
      <c r="S625" s="28">
        <v>1</v>
      </c>
      <c r="AR625">
        <v>54.5</v>
      </c>
      <c r="AS625">
        <v>53</v>
      </c>
      <c r="AT625">
        <v>51.5</v>
      </c>
      <c r="AU625">
        <v>50.5</v>
      </c>
      <c r="AV625">
        <v>50.5</v>
      </c>
      <c r="AW625">
        <v>52</v>
      </c>
      <c r="AX625">
        <v>53.5</v>
      </c>
      <c r="AY625">
        <v>54</v>
      </c>
      <c r="AZ625">
        <v>53.5</v>
      </c>
      <c r="BA625">
        <v>54</v>
      </c>
      <c r="BB625">
        <v>55.5</v>
      </c>
      <c r="BC625">
        <v>58.5</v>
      </c>
      <c r="BD625">
        <v>63</v>
      </c>
      <c r="BE625">
        <v>63.5</v>
      </c>
      <c r="BF625">
        <v>64.5</v>
      </c>
      <c r="BG625">
        <v>67</v>
      </c>
      <c r="BH625">
        <v>71</v>
      </c>
      <c r="BI625">
        <v>71.5</v>
      </c>
      <c r="BJ625">
        <v>70</v>
      </c>
      <c r="BK625">
        <v>65.5</v>
      </c>
      <c r="BL625">
        <v>62</v>
      </c>
      <c r="BM625">
        <v>59.5</v>
      </c>
      <c r="BN625">
        <v>57</v>
      </c>
      <c r="BO625">
        <v>56</v>
      </c>
      <c r="DL625">
        <v>19</v>
      </c>
      <c r="DM625">
        <v>19</v>
      </c>
      <c r="DQ625" s="24"/>
    </row>
    <row r="626" spans="1:121" hidden="1" x14ac:dyDescent="0.25">
      <c r="A626" t="s">
        <v>62</v>
      </c>
      <c r="B626" t="s">
        <v>188</v>
      </c>
      <c r="C626" t="s">
        <v>61</v>
      </c>
      <c r="D626" t="s">
        <v>188</v>
      </c>
      <c r="E626" t="s">
        <v>61</v>
      </c>
      <c r="F626" t="s">
        <v>61</v>
      </c>
      <c r="G626" t="s">
        <v>61</v>
      </c>
      <c r="H626" t="s">
        <v>61</v>
      </c>
      <c r="I626" t="s">
        <v>208</v>
      </c>
      <c r="J626" s="22">
        <v>43753</v>
      </c>
      <c r="K626" s="28">
        <v>19</v>
      </c>
      <c r="L626">
        <v>19</v>
      </c>
      <c r="M626">
        <v>1</v>
      </c>
      <c r="N626">
        <v>1</v>
      </c>
      <c r="O626">
        <v>0</v>
      </c>
      <c r="P626">
        <v>1</v>
      </c>
      <c r="Q626">
        <v>1</v>
      </c>
      <c r="R626">
        <v>1</v>
      </c>
      <c r="S626" s="28">
        <v>1</v>
      </c>
      <c r="AR626">
        <v>53</v>
      </c>
      <c r="AS626">
        <v>51.5</v>
      </c>
      <c r="AT626">
        <v>51</v>
      </c>
      <c r="AU626">
        <v>50.5</v>
      </c>
      <c r="AV626">
        <v>50.5</v>
      </c>
      <c r="AW626">
        <v>50</v>
      </c>
      <c r="AX626">
        <v>52.5</v>
      </c>
      <c r="AY626">
        <v>54</v>
      </c>
      <c r="AZ626">
        <v>54.5</v>
      </c>
      <c r="BA626">
        <v>55</v>
      </c>
      <c r="BB626">
        <v>55.5</v>
      </c>
      <c r="BC626">
        <v>57.5</v>
      </c>
      <c r="BD626">
        <v>59.5</v>
      </c>
      <c r="BE626">
        <v>61.5</v>
      </c>
      <c r="BF626">
        <v>62.5</v>
      </c>
      <c r="BG626">
        <v>65</v>
      </c>
      <c r="BH626">
        <v>67.5</v>
      </c>
      <c r="BI626">
        <v>68</v>
      </c>
      <c r="BJ626">
        <v>64.5</v>
      </c>
      <c r="BK626">
        <v>60.5</v>
      </c>
      <c r="BL626">
        <v>58.5</v>
      </c>
      <c r="BM626">
        <v>56.5</v>
      </c>
      <c r="BN626">
        <v>55.5</v>
      </c>
      <c r="BO626">
        <v>55</v>
      </c>
      <c r="DL626">
        <v>19</v>
      </c>
      <c r="DM626">
        <v>19</v>
      </c>
      <c r="DQ626" s="24"/>
    </row>
    <row r="627" spans="1:121" hidden="1" x14ac:dyDescent="0.25">
      <c r="A627" t="s">
        <v>62</v>
      </c>
      <c r="B627" t="s">
        <v>30</v>
      </c>
      <c r="C627" t="s">
        <v>61</v>
      </c>
      <c r="D627" t="s">
        <v>61</v>
      </c>
      <c r="E627" t="s">
        <v>30</v>
      </c>
      <c r="F627" t="s">
        <v>61</v>
      </c>
      <c r="G627" t="s">
        <v>61</v>
      </c>
      <c r="H627" t="s">
        <v>61</v>
      </c>
      <c r="I627" t="s">
        <v>208</v>
      </c>
      <c r="J627" s="22">
        <v>43753</v>
      </c>
      <c r="K627" s="28">
        <v>19</v>
      </c>
      <c r="L627">
        <v>19</v>
      </c>
      <c r="M627">
        <v>1</v>
      </c>
      <c r="N627">
        <v>1</v>
      </c>
      <c r="O627">
        <v>0</v>
      </c>
      <c r="P627">
        <v>1</v>
      </c>
      <c r="Q627">
        <v>1</v>
      </c>
      <c r="R627">
        <v>1</v>
      </c>
      <c r="S627" s="28">
        <v>1</v>
      </c>
      <c r="AR627">
        <v>54.5</v>
      </c>
      <c r="AS627">
        <v>53</v>
      </c>
      <c r="AT627">
        <v>51.5</v>
      </c>
      <c r="AU627">
        <v>50.5</v>
      </c>
      <c r="AV627">
        <v>50.5</v>
      </c>
      <c r="AW627">
        <v>52</v>
      </c>
      <c r="AX627">
        <v>53.5</v>
      </c>
      <c r="AY627">
        <v>54</v>
      </c>
      <c r="AZ627">
        <v>53.5</v>
      </c>
      <c r="BA627">
        <v>54</v>
      </c>
      <c r="BB627">
        <v>55.5</v>
      </c>
      <c r="BC627">
        <v>58.5</v>
      </c>
      <c r="BD627">
        <v>63</v>
      </c>
      <c r="BE627">
        <v>63.5</v>
      </c>
      <c r="BF627">
        <v>64.5</v>
      </c>
      <c r="BG627">
        <v>67</v>
      </c>
      <c r="BH627">
        <v>71</v>
      </c>
      <c r="BI627">
        <v>71.5</v>
      </c>
      <c r="BJ627">
        <v>70</v>
      </c>
      <c r="BK627">
        <v>65.5</v>
      </c>
      <c r="BL627">
        <v>62</v>
      </c>
      <c r="BM627">
        <v>59.5</v>
      </c>
      <c r="BN627">
        <v>57</v>
      </c>
      <c r="BO627">
        <v>56</v>
      </c>
      <c r="DL627">
        <v>19</v>
      </c>
      <c r="DM627">
        <v>19</v>
      </c>
      <c r="DQ627" s="24"/>
    </row>
    <row r="628" spans="1:121" hidden="1" x14ac:dyDescent="0.25">
      <c r="A628" t="s">
        <v>62</v>
      </c>
      <c r="B628" t="s">
        <v>186</v>
      </c>
      <c r="C628" t="s">
        <v>61</v>
      </c>
      <c r="D628" t="s">
        <v>61</v>
      </c>
      <c r="E628" t="s">
        <v>186</v>
      </c>
      <c r="F628" t="s">
        <v>61</v>
      </c>
      <c r="G628" t="s">
        <v>61</v>
      </c>
      <c r="H628" t="s">
        <v>61</v>
      </c>
      <c r="I628" t="s">
        <v>208</v>
      </c>
      <c r="J628" s="22">
        <v>43753</v>
      </c>
      <c r="K628" s="28">
        <v>19</v>
      </c>
      <c r="L628">
        <v>19</v>
      </c>
      <c r="M628">
        <v>4</v>
      </c>
      <c r="N628">
        <v>4</v>
      </c>
      <c r="O628">
        <v>0</v>
      </c>
      <c r="P628">
        <v>0</v>
      </c>
      <c r="Q628">
        <v>1</v>
      </c>
      <c r="R628">
        <v>1</v>
      </c>
      <c r="S628" s="28">
        <v>1</v>
      </c>
      <c r="AR628">
        <v>54.5</v>
      </c>
      <c r="AS628">
        <v>53</v>
      </c>
      <c r="AT628">
        <v>51.5</v>
      </c>
      <c r="AU628">
        <v>50.5</v>
      </c>
      <c r="AV628">
        <v>50.5</v>
      </c>
      <c r="AW628">
        <v>52</v>
      </c>
      <c r="AX628">
        <v>53.5</v>
      </c>
      <c r="AY628">
        <v>54</v>
      </c>
      <c r="AZ628">
        <v>53.5</v>
      </c>
      <c r="BA628">
        <v>54</v>
      </c>
      <c r="BB628">
        <v>55.5</v>
      </c>
      <c r="BC628">
        <v>58.5</v>
      </c>
      <c r="BD628">
        <v>63</v>
      </c>
      <c r="BE628">
        <v>63.5</v>
      </c>
      <c r="BF628">
        <v>64.5</v>
      </c>
      <c r="BG628">
        <v>67</v>
      </c>
      <c r="BH628">
        <v>71</v>
      </c>
      <c r="BI628">
        <v>71.5</v>
      </c>
      <c r="BJ628">
        <v>70</v>
      </c>
      <c r="BK628">
        <v>65.5</v>
      </c>
      <c r="BL628">
        <v>62</v>
      </c>
      <c r="BM628">
        <v>59.5</v>
      </c>
      <c r="BN628">
        <v>57</v>
      </c>
      <c r="BO628">
        <v>56</v>
      </c>
      <c r="DL628">
        <v>19</v>
      </c>
      <c r="DM628">
        <v>19</v>
      </c>
      <c r="DQ628" s="24"/>
    </row>
    <row r="629" spans="1:121" hidden="1" x14ac:dyDescent="0.25">
      <c r="A629" t="s">
        <v>62</v>
      </c>
      <c r="B629" t="s">
        <v>35</v>
      </c>
      <c r="C629" t="s">
        <v>61</v>
      </c>
      <c r="D629" t="s">
        <v>61</v>
      </c>
      <c r="E629" t="s">
        <v>35</v>
      </c>
      <c r="F629" t="s">
        <v>61</v>
      </c>
      <c r="G629" t="s">
        <v>61</v>
      </c>
      <c r="H629" t="s">
        <v>61</v>
      </c>
      <c r="I629" t="s">
        <v>208</v>
      </c>
      <c r="J629" s="22">
        <v>43753</v>
      </c>
      <c r="K629" s="28">
        <v>19</v>
      </c>
      <c r="L629">
        <v>19</v>
      </c>
      <c r="M629">
        <v>1</v>
      </c>
      <c r="N629">
        <v>1</v>
      </c>
      <c r="O629">
        <v>0</v>
      </c>
      <c r="P629">
        <v>1</v>
      </c>
      <c r="Q629">
        <v>1</v>
      </c>
      <c r="R629">
        <v>1</v>
      </c>
      <c r="S629" s="28">
        <v>1</v>
      </c>
      <c r="AR629">
        <v>54.5</v>
      </c>
      <c r="AS629">
        <v>53</v>
      </c>
      <c r="AT629">
        <v>51.5</v>
      </c>
      <c r="AU629">
        <v>50.5</v>
      </c>
      <c r="AV629">
        <v>50.5</v>
      </c>
      <c r="AW629">
        <v>52</v>
      </c>
      <c r="AX629">
        <v>53.5</v>
      </c>
      <c r="AY629">
        <v>54</v>
      </c>
      <c r="AZ629">
        <v>53.5</v>
      </c>
      <c r="BA629">
        <v>54</v>
      </c>
      <c r="BB629">
        <v>55.5</v>
      </c>
      <c r="BC629">
        <v>58.5</v>
      </c>
      <c r="BD629">
        <v>63</v>
      </c>
      <c r="BE629">
        <v>63.5</v>
      </c>
      <c r="BF629">
        <v>64.5</v>
      </c>
      <c r="BG629">
        <v>67</v>
      </c>
      <c r="BH629">
        <v>71</v>
      </c>
      <c r="BI629">
        <v>71.5</v>
      </c>
      <c r="BJ629">
        <v>70</v>
      </c>
      <c r="BK629">
        <v>65.5</v>
      </c>
      <c r="BL629">
        <v>62</v>
      </c>
      <c r="BM629">
        <v>59.5</v>
      </c>
      <c r="BN629">
        <v>57</v>
      </c>
      <c r="BO629">
        <v>56</v>
      </c>
      <c r="DL629">
        <v>19</v>
      </c>
      <c r="DM629">
        <v>19</v>
      </c>
    </row>
    <row r="630" spans="1:121" hidden="1" x14ac:dyDescent="0.25">
      <c r="A630" t="s">
        <v>62</v>
      </c>
      <c r="B630" t="s">
        <v>34</v>
      </c>
      <c r="C630" t="s">
        <v>34</v>
      </c>
      <c r="D630" t="s">
        <v>61</v>
      </c>
      <c r="E630" t="s">
        <v>61</v>
      </c>
      <c r="F630" t="s">
        <v>61</v>
      </c>
      <c r="G630" t="s">
        <v>61</v>
      </c>
      <c r="H630" t="s">
        <v>61</v>
      </c>
      <c r="I630" t="s">
        <v>208</v>
      </c>
      <c r="J630" s="22">
        <v>43753</v>
      </c>
      <c r="K630" s="28">
        <v>19</v>
      </c>
      <c r="L630">
        <v>19</v>
      </c>
      <c r="M630">
        <v>1</v>
      </c>
      <c r="N630">
        <v>1</v>
      </c>
      <c r="O630">
        <v>0</v>
      </c>
      <c r="P630">
        <v>1</v>
      </c>
      <c r="Q630">
        <v>1</v>
      </c>
      <c r="R630">
        <v>1</v>
      </c>
      <c r="S630" s="28">
        <v>1</v>
      </c>
      <c r="AR630">
        <v>56</v>
      </c>
      <c r="AS630">
        <v>53.5</v>
      </c>
      <c r="AT630">
        <v>51.5</v>
      </c>
      <c r="AU630">
        <v>50</v>
      </c>
      <c r="AV630">
        <v>49</v>
      </c>
      <c r="AW630">
        <v>48</v>
      </c>
      <c r="AX630">
        <v>47.5</v>
      </c>
      <c r="AY630">
        <v>47</v>
      </c>
      <c r="AZ630">
        <v>48</v>
      </c>
      <c r="BA630">
        <v>53.5</v>
      </c>
      <c r="BB630">
        <v>58.5</v>
      </c>
      <c r="BC630">
        <v>63.5</v>
      </c>
      <c r="BD630">
        <v>65.5</v>
      </c>
      <c r="BE630">
        <v>68.5</v>
      </c>
      <c r="BF630">
        <v>72</v>
      </c>
      <c r="BG630">
        <v>75.5</v>
      </c>
      <c r="BH630">
        <v>77.5</v>
      </c>
      <c r="BI630">
        <v>78.5</v>
      </c>
      <c r="BJ630">
        <v>75.5</v>
      </c>
      <c r="BK630">
        <v>70</v>
      </c>
      <c r="BL630">
        <v>66</v>
      </c>
      <c r="BM630">
        <v>63.5</v>
      </c>
      <c r="BN630">
        <v>60.5</v>
      </c>
      <c r="BO630">
        <v>57.5</v>
      </c>
      <c r="DL630">
        <v>19</v>
      </c>
      <c r="DM630">
        <v>19</v>
      </c>
    </row>
    <row r="631" spans="1:121" hidden="1" x14ac:dyDescent="0.25">
      <c r="A631" t="s">
        <v>62</v>
      </c>
      <c r="B631" t="s">
        <v>189</v>
      </c>
      <c r="C631" t="s">
        <v>189</v>
      </c>
      <c r="D631" t="s">
        <v>61</v>
      </c>
      <c r="E631" t="s">
        <v>61</v>
      </c>
      <c r="F631" t="s">
        <v>61</v>
      </c>
      <c r="G631" t="s">
        <v>61</v>
      </c>
      <c r="H631" t="s">
        <v>61</v>
      </c>
      <c r="I631" t="s">
        <v>208</v>
      </c>
      <c r="J631" s="22">
        <v>43753</v>
      </c>
      <c r="K631" s="28">
        <v>19</v>
      </c>
      <c r="L631">
        <v>19</v>
      </c>
      <c r="M631">
        <v>24</v>
      </c>
      <c r="N631">
        <v>24</v>
      </c>
      <c r="O631">
        <v>0</v>
      </c>
      <c r="P631">
        <v>0</v>
      </c>
      <c r="Q631">
        <v>0</v>
      </c>
      <c r="R631">
        <v>1</v>
      </c>
      <c r="S631" s="28">
        <v>1</v>
      </c>
      <c r="AR631">
        <v>54.5</v>
      </c>
      <c r="AS631">
        <v>53</v>
      </c>
      <c r="AT631">
        <v>51.5</v>
      </c>
      <c r="AU631">
        <v>50.5</v>
      </c>
      <c r="AV631">
        <v>50.5</v>
      </c>
      <c r="AW631">
        <v>52</v>
      </c>
      <c r="AX631">
        <v>53.5</v>
      </c>
      <c r="AY631">
        <v>54</v>
      </c>
      <c r="AZ631">
        <v>53.5</v>
      </c>
      <c r="BA631">
        <v>54</v>
      </c>
      <c r="BB631">
        <v>55.5</v>
      </c>
      <c r="BC631">
        <v>58.5</v>
      </c>
      <c r="BD631">
        <v>63</v>
      </c>
      <c r="BE631">
        <v>63.5</v>
      </c>
      <c r="BF631">
        <v>64.5</v>
      </c>
      <c r="BG631">
        <v>67</v>
      </c>
      <c r="BH631">
        <v>71</v>
      </c>
      <c r="BI631">
        <v>71.5</v>
      </c>
      <c r="BJ631">
        <v>70</v>
      </c>
      <c r="BK631">
        <v>65.5</v>
      </c>
      <c r="BL631">
        <v>62</v>
      </c>
      <c r="BM631">
        <v>59.5</v>
      </c>
      <c r="BN631">
        <v>57</v>
      </c>
      <c r="BO631">
        <v>56</v>
      </c>
      <c r="DL631">
        <v>19</v>
      </c>
      <c r="DM631">
        <v>19</v>
      </c>
    </row>
    <row r="632" spans="1:121" hidden="1" x14ac:dyDescent="0.25">
      <c r="A632" t="s">
        <v>62</v>
      </c>
      <c r="B632" t="s">
        <v>33</v>
      </c>
      <c r="C632" t="s">
        <v>61</v>
      </c>
      <c r="D632" t="s">
        <v>61</v>
      </c>
      <c r="E632" t="s">
        <v>33</v>
      </c>
      <c r="F632" t="s">
        <v>61</v>
      </c>
      <c r="G632" t="s">
        <v>61</v>
      </c>
      <c r="H632" t="s">
        <v>61</v>
      </c>
      <c r="I632" t="s">
        <v>208</v>
      </c>
      <c r="J632" s="22">
        <v>43753</v>
      </c>
      <c r="K632" s="28">
        <v>19</v>
      </c>
      <c r="L632">
        <v>19</v>
      </c>
      <c r="M632">
        <v>22</v>
      </c>
      <c r="N632">
        <v>22</v>
      </c>
      <c r="O632">
        <v>0</v>
      </c>
      <c r="P632">
        <v>0</v>
      </c>
      <c r="Q632">
        <v>0</v>
      </c>
      <c r="R632">
        <v>1</v>
      </c>
      <c r="S632" s="28">
        <v>1</v>
      </c>
      <c r="AR632">
        <v>56.318179999999998</v>
      </c>
      <c r="AS632">
        <v>54.818179999999998</v>
      </c>
      <c r="AT632">
        <v>53.431820000000002</v>
      </c>
      <c r="AU632">
        <v>52.681820000000002</v>
      </c>
      <c r="AV632">
        <v>52</v>
      </c>
      <c r="AW632">
        <v>51.863639999999997</v>
      </c>
      <c r="AX632">
        <v>52.295459999999999</v>
      </c>
      <c r="AY632">
        <v>52.318179999999998</v>
      </c>
      <c r="AZ632">
        <v>52.886360000000003</v>
      </c>
      <c r="BA632">
        <v>55.477269999999997</v>
      </c>
      <c r="BB632">
        <v>58.136360000000003</v>
      </c>
      <c r="BC632">
        <v>60.931820000000002</v>
      </c>
      <c r="BD632">
        <v>62.227269999999997</v>
      </c>
      <c r="BE632">
        <v>65.840909999999994</v>
      </c>
      <c r="BF632">
        <v>69.113640000000004</v>
      </c>
      <c r="BG632">
        <v>71.454539999999994</v>
      </c>
      <c r="BH632">
        <v>74.727270000000004</v>
      </c>
      <c r="BI632">
        <v>74.818179999999998</v>
      </c>
      <c r="BJ632">
        <v>70.454539999999994</v>
      </c>
      <c r="BK632">
        <v>64.818179999999998</v>
      </c>
      <c r="BL632">
        <v>62.113639999999997</v>
      </c>
      <c r="BM632">
        <v>60.727269999999997</v>
      </c>
      <c r="BN632">
        <v>58.590910000000001</v>
      </c>
      <c r="BO632">
        <v>58.022730000000003</v>
      </c>
      <c r="DL632">
        <v>19</v>
      </c>
      <c r="DM632">
        <v>19</v>
      </c>
    </row>
    <row r="633" spans="1:121" hidden="1" x14ac:dyDescent="0.25">
      <c r="A633" t="s">
        <v>62</v>
      </c>
      <c r="B633" t="s">
        <v>202</v>
      </c>
      <c r="C633" t="s">
        <v>61</v>
      </c>
      <c r="D633" t="s">
        <v>61</v>
      </c>
      <c r="E633" t="s">
        <v>61</v>
      </c>
      <c r="F633" t="s">
        <v>97</v>
      </c>
      <c r="G633" t="s">
        <v>61</v>
      </c>
      <c r="H633" t="s">
        <v>61</v>
      </c>
      <c r="I633" t="s">
        <v>208</v>
      </c>
      <c r="J633" s="22">
        <v>43753</v>
      </c>
      <c r="K633" s="28">
        <v>19</v>
      </c>
      <c r="L633">
        <v>19</v>
      </c>
      <c r="M633">
        <v>84</v>
      </c>
      <c r="N633">
        <v>84</v>
      </c>
      <c r="O633">
        <v>1</v>
      </c>
      <c r="P633">
        <v>0</v>
      </c>
      <c r="Q633">
        <v>0</v>
      </c>
      <c r="R633">
        <v>0</v>
      </c>
      <c r="S633" s="28">
        <v>0</v>
      </c>
      <c r="T633">
        <v>37927.589999999997</v>
      </c>
      <c r="U633">
        <v>36505.629999999997</v>
      </c>
      <c r="V633">
        <v>35618.86</v>
      </c>
      <c r="W633">
        <v>35595.72</v>
      </c>
      <c r="X633">
        <v>35920.01</v>
      </c>
      <c r="Y633">
        <v>38073.08</v>
      </c>
      <c r="Z633">
        <v>42345.61</v>
      </c>
      <c r="AA633">
        <v>44768.86</v>
      </c>
      <c r="AB633">
        <v>47744.9</v>
      </c>
      <c r="AC633">
        <v>50939.77</v>
      </c>
      <c r="AD633">
        <v>51729.37</v>
      </c>
      <c r="AE633">
        <v>50487.040000000001</v>
      </c>
      <c r="AF633">
        <v>52368.61</v>
      </c>
      <c r="AG633">
        <v>53703.73</v>
      </c>
      <c r="AH633">
        <v>53913.99</v>
      </c>
      <c r="AI633">
        <v>54488.86</v>
      </c>
      <c r="AJ633">
        <v>54245.98</v>
      </c>
      <c r="AK633">
        <v>48061.59</v>
      </c>
      <c r="AL633">
        <v>45138.73</v>
      </c>
      <c r="AM633">
        <v>46755.62</v>
      </c>
      <c r="AN633">
        <v>49391.65</v>
      </c>
      <c r="AO633">
        <v>48742.35</v>
      </c>
      <c r="AP633">
        <v>44076.63</v>
      </c>
      <c r="AQ633">
        <v>41273.160000000003</v>
      </c>
      <c r="AR633">
        <v>54.958329999999997</v>
      </c>
      <c r="AS633">
        <v>53.458329999999997</v>
      </c>
      <c r="AT633">
        <v>52</v>
      </c>
      <c r="AU633">
        <v>51.071429999999999</v>
      </c>
      <c r="AV633">
        <v>50.892859999999999</v>
      </c>
      <c r="AW633">
        <v>51.940480000000001</v>
      </c>
      <c r="AX633">
        <v>53.172620000000002</v>
      </c>
      <c r="AY633">
        <v>53.559519999999999</v>
      </c>
      <c r="AZ633">
        <v>53.351190000000003</v>
      </c>
      <c r="BA633">
        <v>54.398809999999997</v>
      </c>
      <c r="BB633">
        <v>56.190480000000001</v>
      </c>
      <c r="BC633">
        <v>59.125</v>
      </c>
      <c r="BD633">
        <v>62.755949999999999</v>
      </c>
      <c r="BE633">
        <v>64.089290000000005</v>
      </c>
      <c r="BF633">
        <v>65.684520000000006</v>
      </c>
      <c r="BG633">
        <v>68.142859999999999</v>
      </c>
      <c r="BH633">
        <v>71.934520000000006</v>
      </c>
      <c r="BI633">
        <v>72.327380000000005</v>
      </c>
      <c r="BJ633">
        <v>70.053569999999993</v>
      </c>
      <c r="BK633">
        <v>65.261899999999997</v>
      </c>
      <c r="BL633">
        <v>61.98809</v>
      </c>
      <c r="BM633">
        <v>59.785710000000002</v>
      </c>
      <c r="BN633">
        <v>57.398809999999997</v>
      </c>
      <c r="BO633">
        <v>56.517859999999999</v>
      </c>
      <c r="BP633">
        <v>-2206.6039999999998</v>
      </c>
      <c r="BQ633">
        <v>-2516.2829999999999</v>
      </c>
      <c r="BR633">
        <v>-1032.2349999999999</v>
      </c>
      <c r="BS633">
        <v>-939.90890000000002</v>
      </c>
      <c r="BT633">
        <v>-1032.011</v>
      </c>
      <c r="BU633">
        <v>-724.80870000000004</v>
      </c>
      <c r="BV633">
        <v>762.94039999999995</v>
      </c>
      <c r="BW633">
        <v>930.6857</v>
      </c>
      <c r="BX633">
        <v>181.66640000000001</v>
      </c>
      <c r="BY633">
        <v>-91.872249999999994</v>
      </c>
      <c r="BZ633">
        <v>-1101.9090000000001</v>
      </c>
      <c r="CA633">
        <v>-322.72980000000001</v>
      </c>
      <c r="CB633">
        <v>-367.03309999999999</v>
      </c>
      <c r="CC633">
        <v>-182.2226</v>
      </c>
      <c r="CD633">
        <v>695.80970000000002</v>
      </c>
      <c r="CE633">
        <v>596.63229999999999</v>
      </c>
      <c r="CF633">
        <v>2750.1219999999998</v>
      </c>
      <c r="CG633">
        <v>8458.8179999999993</v>
      </c>
      <c r="CH633">
        <v>11216.5</v>
      </c>
      <c r="CI633">
        <v>6127.8890000000001</v>
      </c>
      <c r="CJ633">
        <v>1134.444</v>
      </c>
      <c r="CK633">
        <v>-48.297969999999999</v>
      </c>
      <c r="CL633">
        <v>403.31049999999999</v>
      </c>
      <c r="CM633">
        <v>-216.53919999999999</v>
      </c>
      <c r="CN633">
        <v>1049293</v>
      </c>
      <c r="CO633">
        <v>2453742</v>
      </c>
      <c r="CP633">
        <v>952207.3</v>
      </c>
      <c r="CQ633">
        <v>577115.69999999995</v>
      </c>
      <c r="CR633">
        <v>697466.7</v>
      </c>
      <c r="CS633">
        <v>864473.3</v>
      </c>
      <c r="CT633">
        <v>80599.47</v>
      </c>
      <c r="CU633">
        <v>94638.63</v>
      </c>
      <c r="CV633">
        <v>557562.6</v>
      </c>
      <c r="CW633">
        <v>1308118</v>
      </c>
      <c r="CX633">
        <v>393755.6</v>
      </c>
      <c r="CY633">
        <v>1637829</v>
      </c>
      <c r="CZ633">
        <v>1135291</v>
      </c>
      <c r="DA633">
        <v>691643</v>
      </c>
      <c r="DB633">
        <v>692349.1</v>
      </c>
      <c r="DC633">
        <v>561227.69999999995</v>
      </c>
      <c r="DD633">
        <v>2624685</v>
      </c>
      <c r="DE633">
        <v>3721029</v>
      </c>
      <c r="DF633">
        <v>2537118</v>
      </c>
      <c r="DG633">
        <v>735454.4</v>
      </c>
      <c r="DH633">
        <v>571631</v>
      </c>
      <c r="DI633">
        <v>891008.7</v>
      </c>
      <c r="DJ633">
        <v>67614.91</v>
      </c>
      <c r="DK633">
        <v>610111.69999999995</v>
      </c>
      <c r="DL633">
        <v>19</v>
      </c>
      <c r="DM633">
        <v>19</v>
      </c>
    </row>
    <row r="634" spans="1:121" hidden="1" x14ac:dyDescent="0.25">
      <c r="A634" t="s">
        <v>62</v>
      </c>
      <c r="B634" t="s">
        <v>101</v>
      </c>
      <c r="C634" t="s">
        <v>61</v>
      </c>
      <c r="D634" t="s">
        <v>61</v>
      </c>
      <c r="E634" t="s">
        <v>61</v>
      </c>
      <c r="F634" t="s">
        <v>61</v>
      </c>
      <c r="G634" t="s">
        <v>61</v>
      </c>
      <c r="H634" t="s">
        <v>101</v>
      </c>
      <c r="I634" t="s">
        <v>208</v>
      </c>
      <c r="J634" s="22">
        <v>43753</v>
      </c>
      <c r="K634" s="28">
        <v>19</v>
      </c>
      <c r="L634">
        <v>19</v>
      </c>
      <c r="M634">
        <v>42</v>
      </c>
      <c r="N634">
        <v>42</v>
      </c>
      <c r="O634">
        <v>1</v>
      </c>
      <c r="P634">
        <v>0</v>
      </c>
      <c r="Q634">
        <v>0</v>
      </c>
      <c r="R634">
        <v>0</v>
      </c>
      <c r="S634" s="28">
        <v>0</v>
      </c>
      <c r="T634">
        <v>1411.944</v>
      </c>
      <c r="U634">
        <v>1405.712</v>
      </c>
      <c r="V634">
        <v>1415.74</v>
      </c>
      <c r="W634">
        <v>1393.248</v>
      </c>
      <c r="X634">
        <v>1381.6759999999999</v>
      </c>
      <c r="Y634">
        <v>1472.6880000000001</v>
      </c>
      <c r="Z634">
        <v>1775.28</v>
      </c>
      <c r="AA634">
        <v>1945.5440000000001</v>
      </c>
      <c r="AB634">
        <v>2249.1880000000001</v>
      </c>
      <c r="AC634">
        <v>2497.14</v>
      </c>
      <c r="AD634">
        <v>2560.6480000000001</v>
      </c>
      <c r="AE634">
        <v>2588.12</v>
      </c>
      <c r="AF634">
        <v>2567.84</v>
      </c>
      <c r="AG634">
        <v>2570.08</v>
      </c>
      <c r="AH634">
        <v>2607.54</v>
      </c>
      <c r="AI634">
        <v>2572.212</v>
      </c>
      <c r="AJ634">
        <v>2511.3440000000001</v>
      </c>
      <c r="AK634">
        <v>2321.1959999999999</v>
      </c>
      <c r="AL634">
        <v>2029.56</v>
      </c>
      <c r="AM634">
        <v>1879.232</v>
      </c>
      <c r="AN634">
        <v>1815.96</v>
      </c>
      <c r="AO634">
        <v>1774.896</v>
      </c>
      <c r="AP634">
        <v>1652.232</v>
      </c>
      <c r="AQ634">
        <v>1537.88</v>
      </c>
      <c r="AR634">
        <v>55.452379999999998</v>
      </c>
      <c r="AS634">
        <v>53.952379999999998</v>
      </c>
      <c r="AT634">
        <v>52.51191</v>
      </c>
      <c r="AU634">
        <v>51.642859999999999</v>
      </c>
      <c r="AV634">
        <v>51.285710000000002</v>
      </c>
      <c r="AW634">
        <v>51.928570000000001</v>
      </c>
      <c r="AX634">
        <v>52.869050000000001</v>
      </c>
      <c r="AY634">
        <v>53.119050000000001</v>
      </c>
      <c r="AZ634">
        <v>53.178570000000001</v>
      </c>
      <c r="BA634">
        <v>54.773809999999997</v>
      </c>
      <c r="BB634">
        <v>56.880949999999999</v>
      </c>
      <c r="BC634">
        <v>59.773809999999997</v>
      </c>
      <c r="BD634">
        <v>62.595239999999997</v>
      </c>
      <c r="BE634">
        <v>64.726190000000003</v>
      </c>
      <c r="BF634">
        <v>66.916669999999996</v>
      </c>
      <c r="BG634">
        <v>69.333330000000004</v>
      </c>
      <c r="BH634">
        <v>72.952380000000005</v>
      </c>
      <c r="BI634">
        <v>73.238100000000003</v>
      </c>
      <c r="BJ634">
        <v>70.23809</v>
      </c>
      <c r="BK634">
        <v>65.142859999999999</v>
      </c>
      <c r="BL634">
        <v>62.059519999999999</v>
      </c>
      <c r="BM634">
        <v>60.142859999999999</v>
      </c>
      <c r="BN634">
        <v>57.833329999999997</v>
      </c>
      <c r="BO634">
        <v>57.059519999999999</v>
      </c>
      <c r="BP634">
        <v>4.5047000000000004E-3</v>
      </c>
      <c r="BQ634">
        <v>8.9693999999999996E-2</v>
      </c>
      <c r="BR634">
        <v>4.6937379999999997</v>
      </c>
      <c r="BS634">
        <v>4.2303129999999998</v>
      </c>
      <c r="BT634">
        <v>10.307589999999999</v>
      </c>
      <c r="BU634">
        <v>31.17464</v>
      </c>
      <c r="BV634">
        <v>-2.5000849999999999</v>
      </c>
      <c r="BW634">
        <v>3.1321819999999998</v>
      </c>
      <c r="BX634">
        <v>-20.732060000000001</v>
      </c>
      <c r="BY634">
        <v>-21.123139999999999</v>
      </c>
      <c r="BZ634">
        <v>-11.976139999999999</v>
      </c>
      <c r="CA634">
        <v>18.13786</v>
      </c>
      <c r="CB634">
        <v>10.53012</v>
      </c>
      <c r="CC634">
        <v>-2.099955</v>
      </c>
      <c r="CD634">
        <v>-24.408010000000001</v>
      </c>
      <c r="CE634">
        <v>-71.665220000000005</v>
      </c>
      <c r="CF634">
        <v>-148.68809999999999</v>
      </c>
      <c r="CG634">
        <v>-82.681010000000001</v>
      </c>
      <c r="CH634">
        <v>221.8955</v>
      </c>
      <c r="CI634">
        <v>82.576610000000002</v>
      </c>
      <c r="CJ634">
        <v>66.826719999999995</v>
      </c>
      <c r="CK634">
        <v>44.973320000000001</v>
      </c>
      <c r="CL634">
        <v>-15.89146</v>
      </c>
      <c r="CM634">
        <v>-16.978490000000001</v>
      </c>
      <c r="CN634">
        <v>61.633920000000003</v>
      </c>
      <c r="CO634">
        <v>59.264429999999997</v>
      </c>
      <c r="CP634">
        <v>65.927719999999994</v>
      </c>
      <c r="CQ634">
        <v>66.089209999999994</v>
      </c>
      <c r="CR634">
        <v>54.905110000000001</v>
      </c>
      <c r="CS634">
        <v>126.2625</v>
      </c>
      <c r="CT634">
        <v>138.66739999999999</v>
      </c>
      <c r="CU634">
        <v>155.08860000000001</v>
      </c>
      <c r="CV634">
        <v>188.37350000000001</v>
      </c>
      <c r="CW634">
        <v>299.8691</v>
      </c>
      <c r="CX634">
        <v>291.38679999999999</v>
      </c>
      <c r="CY634">
        <v>168.1499</v>
      </c>
      <c r="CZ634">
        <v>92.925169999999994</v>
      </c>
      <c r="DA634">
        <v>194.6217</v>
      </c>
      <c r="DB634">
        <v>332.35890000000001</v>
      </c>
      <c r="DC634">
        <v>431.58510000000001</v>
      </c>
      <c r="DD634">
        <v>558.47460000000001</v>
      </c>
      <c r="DE634">
        <v>506.2921</v>
      </c>
      <c r="DF634">
        <v>456.28539999999998</v>
      </c>
      <c r="DG634">
        <v>265.41930000000002</v>
      </c>
      <c r="DH634">
        <v>181.69720000000001</v>
      </c>
      <c r="DI634">
        <v>153.35669999999999</v>
      </c>
      <c r="DJ634">
        <v>136.10429999999999</v>
      </c>
      <c r="DK634">
        <v>126.9645</v>
      </c>
      <c r="DL634">
        <v>19</v>
      </c>
      <c r="DM634">
        <v>19</v>
      </c>
    </row>
    <row r="635" spans="1:121" hidden="1" x14ac:dyDescent="0.25">
      <c r="A635" t="s">
        <v>62</v>
      </c>
      <c r="B635" t="s">
        <v>102</v>
      </c>
      <c r="C635" t="s">
        <v>61</v>
      </c>
      <c r="D635" t="s">
        <v>61</v>
      </c>
      <c r="E635" t="s">
        <v>61</v>
      </c>
      <c r="F635" t="s">
        <v>61</v>
      </c>
      <c r="G635" t="s">
        <v>61</v>
      </c>
      <c r="H635" t="s">
        <v>102</v>
      </c>
      <c r="I635" t="s">
        <v>208</v>
      </c>
      <c r="J635" s="22">
        <v>43753</v>
      </c>
      <c r="K635" s="28">
        <v>19</v>
      </c>
      <c r="L635">
        <v>19</v>
      </c>
      <c r="M635">
        <v>42</v>
      </c>
      <c r="N635">
        <v>42</v>
      </c>
      <c r="O635">
        <v>1</v>
      </c>
      <c r="P635">
        <v>0</v>
      </c>
      <c r="Q635">
        <v>0</v>
      </c>
      <c r="R635">
        <v>0</v>
      </c>
      <c r="S635" s="28">
        <v>0</v>
      </c>
      <c r="T635">
        <v>36515.65</v>
      </c>
      <c r="U635">
        <v>35099.919999999998</v>
      </c>
      <c r="V635">
        <v>34203.120000000003</v>
      </c>
      <c r="W635">
        <v>34202.47</v>
      </c>
      <c r="X635">
        <v>34538.339999999997</v>
      </c>
      <c r="Y635">
        <v>36600.39</v>
      </c>
      <c r="Z635">
        <v>40570.33</v>
      </c>
      <c r="AA635">
        <v>42823.32</v>
      </c>
      <c r="AB635">
        <v>45495.71</v>
      </c>
      <c r="AC635">
        <v>48442.63</v>
      </c>
      <c r="AD635">
        <v>49168.72</v>
      </c>
      <c r="AE635">
        <v>47898.92</v>
      </c>
      <c r="AF635">
        <v>49800.77</v>
      </c>
      <c r="AG635">
        <v>51133.65</v>
      </c>
      <c r="AH635">
        <v>51306.45</v>
      </c>
      <c r="AI635">
        <v>51916.65</v>
      </c>
      <c r="AJ635">
        <v>51734.63</v>
      </c>
      <c r="AK635">
        <v>45740.39</v>
      </c>
      <c r="AL635">
        <v>43109.17</v>
      </c>
      <c r="AM635">
        <v>44876.38</v>
      </c>
      <c r="AN635">
        <v>47575.69</v>
      </c>
      <c r="AO635">
        <v>46967.46</v>
      </c>
      <c r="AP635">
        <v>42424.4</v>
      </c>
      <c r="AQ635">
        <v>39735.279999999999</v>
      </c>
      <c r="AR635">
        <v>54.464289999999998</v>
      </c>
      <c r="AS635">
        <v>52.964289999999998</v>
      </c>
      <c r="AT635">
        <v>51.488100000000003</v>
      </c>
      <c r="AU635">
        <v>50.5</v>
      </c>
      <c r="AV635">
        <v>50.5</v>
      </c>
      <c r="AW635">
        <v>51.952379999999998</v>
      </c>
      <c r="AX635">
        <v>53.476190000000003</v>
      </c>
      <c r="AY635">
        <v>54</v>
      </c>
      <c r="AZ635">
        <v>53.523809999999997</v>
      </c>
      <c r="BA635">
        <v>54.023809999999997</v>
      </c>
      <c r="BB635">
        <v>55.5</v>
      </c>
      <c r="BC635">
        <v>58.476190000000003</v>
      </c>
      <c r="BD635">
        <v>62.916670000000003</v>
      </c>
      <c r="BE635">
        <v>63.452379999999998</v>
      </c>
      <c r="BF635">
        <v>64.452380000000005</v>
      </c>
      <c r="BG635">
        <v>66.952380000000005</v>
      </c>
      <c r="BH635">
        <v>70.916669999999996</v>
      </c>
      <c r="BI635">
        <v>71.416669999999996</v>
      </c>
      <c r="BJ635">
        <v>69.869050000000001</v>
      </c>
      <c r="BK635">
        <v>65.380949999999999</v>
      </c>
      <c r="BL635">
        <v>61.916670000000003</v>
      </c>
      <c r="BM635">
        <v>59.428570000000001</v>
      </c>
      <c r="BN635">
        <v>56.964289999999998</v>
      </c>
      <c r="BO635">
        <v>55.976190000000003</v>
      </c>
      <c r="BP635">
        <v>-2206.6080000000002</v>
      </c>
      <c r="BQ635">
        <v>-2516.373</v>
      </c>
      <c r="BR635">
        <v>-1036.9290000000001</v>
      </c>
      <c r="BS635">
        <v>-944.13919999999996</v>
      </c>
      <c r="BT635">
        <v>-1042.319</v>
      </c>
      <c r="BU635">
        <v>-755.98329999999999</v>
      </c>
      <c r="BV635">
        <v>765.44050000000004</v>
      </c>
      <c r="BW635">
        <v>927.55359999999996</v>
      </c>
      <c r="BX635">
        <v>202.39850000000001</v>
      </c>
      <c r="BY635">
        <v>-70.749110000000002</v>
      </c>
      <c r="BZ635">
        <v>-1089.933</v>
      </c>
      <c r="CA635">
        <v>-340.86770000000001</v>
      </c>
      <c r="CB635">
        <v>-377.56319999999999</v>
      </c>
      <c r="CC635">
        <v>-180.12260000000001</v>
      </c>
      <c r="CD635">
        <v>720.21770000000004</v>
      </c>
      <c r="CE635">
        <v>668.29750000000001</v>
      </c>
      <c r="CF635">
        <v>2898.81</v>
      </c>
      <c r="CG635">
        <v>8541.4989999999998</v>
      </c>
      <c r="CH635">
        <v>10994.6</v>
      </c>
      <c r="CI635">
        <v>6045.3119999999999</v>
      </c>
      <c r="CJ635">
        <v>1067.617</v>
      </c>
      <c r="CK635">
        <v>-93.271299999999997</v>
      </c>
      <c r="CL635">
        <v>419.20190000000002</v>
      </c>
      <c r="CM635">
        <v>-199.5607</v>
      </c>
      <c r="CN635">
        <v>1049231</v>
      </c>
      <c r="CO635">
        <v>2453682</v>
      </c>
      <c r="CP635">
        <v>952141.4</v>
      </c>
      <c r="CQ635">
        <v>577049.59999999998</v>
      </c>
      <c r="CR635">
        <v>697411.8</v>
      </c>
      <c r="CS635">
        <v>864347</v>
      </c>
      <c r="CT635">
        <v>80460.800000000003</v>
      </c>
      <c r="CU635">
        <v>94483.55</v>
      </c>
      <c r="CV635">
        <v>557374.19999999995</v>
      </c>
      <c r="CW635">
        <v>1307818</v>
      </c>
      <c r="CX635">
        <v>393464.2</v>
      </c>
      <c r="CY635">
        <v>1637661</v>
      </c>
      <c r="CZ635">
        <v>1135198</v>
      </c>
      <c r="DA635">
        <v>691448.4</v>
      </c>
      <c r="DB635">
        <v>692016.8</v>
      </c>
      <c r="DC635">
        <v>560796.19999999995</v>
      </c>
      <c r="DD635">
        <v>2624126</v>
      </c>
      <c r="DE635">
        <v>3720522</v>
      </c>
      <c r="DF635">
        <v>2536662</v>
      </c>
      <c r="DG635">
        <v>735188.9</v>
      </c>
      <c r="DH635">
        <v>571449.4</v>
      </c>
      <c r="DI635">
        <v>890855.3</v>
      </c>
      <c r="DJ635">
        <v>67478.8</v>
      </c>
      <c r="DK635">
        <v>609984.80000000005</v>
      </c>
      <c r="DL635">
        <v>19</v>
      </c>
      <c r="DM635">
        <v>19</v>
      </c>
    </row>
    <row r="636" spans="1:121" hidden="1" x14ac:dyDescent="0.25">
      <c r="A636" t="s">
        <v>62</v>
      </c>
      <c r="B636" t="s">
        <v>61</v>
      </c>
      <c r="C636" t="s">
        <v>61</v>
      </c>
      <c r="D636" t="s">
        <v>61</v>
      </c>
      <c r="E636" t="s">
        <v>61</v>
      </c>
      <c r="F636" t="s">
        <v>61</v>
      </c>
      <c r="G636" t="s">
        <v>61</v>
      </c>
      <c r="H636" t="s">
        <v>61</v>
      </c>
      <c r="I636" t="s">
        <v>208</v>
      </c>
      <c r="J636" s="22">
        <v>43753</v>
      </c>
      <c r="K636" s="28">
        <v>19</v>
      </c>
      <c r="L636">
        <v>19</v>
      </c>
      <c r="M636">
        <v>84</v>
      </c>
      <c r="N636">
        <v>84</v>
      </c>
      <c r="O636">
        <v>1</v>
      </c>
      <c r="P636">
        <v>0</v>
      </c>
      <c r="Q636">
        <v>0</v>
      </c>
      <c r="R636">
        <v>0</v>
      </c>
      <c r="S636" s="28">
        <v>0</v>
      </c>
      <c r="T636">
        <v>37927.589999999997</v>
      </c>
      <c r="U636">
        <v>36505.629999999997</v>
      </c>
      <c r="V636">
        <v>35618.86</v>
      </c>
      <c r="W636">
        <v>35595.72</v>
      </c>
      <c r="X636">
        <v>35920.01</v>
      </c>
      <c r="Y636">
        <v>38073.08</v>
      </c>
      <c r="Z636">
        <v>42345.61</v>
      </c>
      <c r="AA636">
        <v>44768.86</v>
      </c>
      <c r="AB636">
        <v>47744.9</v>
      </c>
      <c r="AC636">
        <v>50939.77</v>
      </c>
      <c r="AD636">
        <v>51729.37</v>
      </c>
      <c r="AE636">
        <v>50487.040000000001</v>
      </c>
      <c r="AF636">
        <v>52368.61</v>
      </c>
      <c r="AG636">
        <v>53703.73</v>
      </c>
      <c r="AH636">
        <v>53913.99</v>
      </c>
      <c r="AI636">
        <v>54488.86</v>
      </c>
      <c r="AJ636">
        <v>54245.98</v>
      </c>
      <c r="AK636">
        <v>48061.59</v>
      </c>
      <c r="AL636">
        <v>45138.73</v>
      </c>
      <c r="AM636">
        <v>46755.62</v>
      </c>
      <c r="AN636">
        <v>49391.65</v>
      </c>
      <c r="AO636">
        <v>48742.35</v>
      </c>
      <c r="AP636">
        <v>44076.63</v>
      </c>
      <c r="AQ636">
        <v>41273.160000000003</v>
      </c>
      <c r="AR636">
        <v>54.958329999999997</v>
      </c>
      <c r="AS636">
        <v>53.458329999999997</v>
      </c>
      <c r="AT636">
        <v>52</v>
      </c>
      <c r="AU636">
        <v>51.071429999999999</v>
      </c>
      <c r="AV636">
        <v>50.892859999999999</v>
      </c>
      <c r="AW636">
        <v>51.940480000000001</v>
      </c>
      <c r="AX636">
        <v>53.172620000000002</v>
      </c>
      <c r="AY636">
        <v>53.559519999999999</v>
      </c>
      <c r="AZ636">
        <v>53.351190000000003</v>
      </c>
      <c r="BA636">
        <v>54.398809999999997</v>
      </c>
      <c r="BB636">
        <v>56.190480000000001</v>
      </c>
      <c r="BC636">
        <v>59.125</v>
      </c>
      <c r="BD636">
        <v>62.755949999999999</v>
      </c>
      <c r="BE636">
        <v>64.089290000000005</v>
      </c>
      <c r="BF636">
        <v>65.684520000000006</v>
      </c>
      <c r="BG636">
        <v>68.142859999999999</v>
      </c>
      <c r="BH636">
        <v>71.934520000000006</v>
      </c>
      <c r="BI636">
        <v>72.327380000000005</v>
      </c>
      <c r="BJ636">
        <v>70.053569999999993</v>
      </c>
      <c r="BK636">
        <v>65.261899999999997</v>
      </c>
      <c r="BL636">
        <v>61.98809</v>
      </c>
      <c r="BM636">
        <v>59.785710000000002</v>
      </c>
      <c r="BN636">
        <v>57.398809999999997</v>
      </c>
      <c r="BO636">
        <v>56.517859999999999</v>
      </c>
      <c r="BP636">
        <v>-2206.6039999999998</v>
      </c>
      <c r="BQ636">
        <v>-2516.2829999999999</v>
      </c>
      <c r="BR636">
        <v>-1032.2349999999999</v>
      </c>
      <c r="BS636">
        <v>-939.90890000000002</v>
      </c>
      <c r="BT636">
        <v>-1032.011</v>
      </c>
      <c r="BU636">
        <v>-724.80870000000004</v>
      </c>
      <c r="BV636">
        <v>762.94039999999995</v>
      </c>
      <c r="BW636">
        <v>930.6857</v>
      </c>
      <c r="BX636">
        <v>181.66640000000001</v>
      </c>
      <c r="BY636">
        <v>-91.872249999999994</v>
      </c>
      <c r="BZ636">
        <v>-1101.9090000000001</v>
      </c>
      <c r="CA636">
        <v>-322.72980000000001</v>
      </c>
      <c r="CB636">
        <v>-367.03309999999999</v>
      </c>
      <c r="CC636">
        <v>-182.2226</v>
      </c>
      <c r="CD636">
        <v>695.80970000000002</v>
      </c>
      <c r="CE636">
        <v>596.63229999999999</v>
      </c>
      <c r="CF636">
        <v>2750.1219999999998</v>
      </c>
      <c r="CG636">
        <v>8458.8179999999993</v>
      </c>
      <c r="CH636">
        <v>11216.5</v>
      </c>
      <c r="CI636">
        <v>6127.8890000000001</v>
      </c>
      <c r="CJ636">
        <v>1134.444</v>
      </c>
      <c r="CK636">
        <v>-48.297969999999999</v>
      </c>
      <c r="CL636">
        <v>403.31049999999999</v>
      </c>
      <c r="CM636">
        <v>-216.53919999999999</v>
      </c>
      <c r="CN636">
        <v>1049293</v>
      </c>
      <c r="CO636">
        <v>2453742</v>
      </c>
      <c r="CP636">
        <v>952207.3</v>
      </c>
      <c r="CQ636">
        <v>577115.69999999995</v>
      </c>
      <c r="CR636">
        <v>697466.7</v>
      </c>
      <c r="CS636">
        <v>864473.3</v>
      </c>
      <c r="CT636">
        <v>80599.47</v>
      </c>
      <c r="CU636">
        <v>94638.63</v>
      </c>
      <c r="CV636">
        <v>557562.6</v>
      </c>
      <c r="CW636">
        <v>1308118</v>
      </c>
      <c r="CX636">
        <v>393755.6</v>
      </c>
      <c r="CY636">
        <v>1637829</v>
      </c>
      <c r="CZ636">
        <v>1135291</v>
      </c>
      <c r="DA636">
        <v>691643</v>
      </c>
      <c r="DB636">
        <v>692349.1</v>
      </c>
      <c r="DC636">
        <v>561227.69999999995</v>
      </c>
      <c r="DD636">
        <v>2624685</v>
      </c>
      <c r="DE636">
        <v>3721029</v>
      </c>
      <c r="DF636">
        <v>2537118</v>
      </c>
      <c r="DG636">
        <v>735454.4</v>
      </c>
      <c r="DH636">
        <v>571631</v>
      </c>
      <c r="DI636">
        <v>891008.7</v>
      </c>
      <c r="DJ636">
        <v>67614.91</v>
      </c>
      <c r="DK636">
        <v>610111.69999999995</v>
      </c>
      <c r="DL636">
        <v>19</v>
      </c>
      <c r="DM636">
        <v>19</v>
      </c>
    </row>
    <row r="637" spans="1:121" hidden="1" x14ac:dyDescent="0.25">
      <c r="A637" t="s">
        <v>62</v>
      </c>
      <c r="B637" t="s">
        <v>36</v>
      </c>
      <c r="C637" t="s">
        <v>36</v>
      </c>
      <c r="D637" t="s">
        <v>61</v>
      </c>
      <c r="E637" t="s">
        <v>61</v>
      </c>
      <c r="F637" t="s">
        <v>61</v>
      </c>
      <c r="G637" t="s">
        <v>61</v>
      </c>
      <c r="H637" t="s">
        <v>61</v>
      </c>
      <c r="I637" t="s">
        <v>208</v>
      </c>
      <c r="J637" s="22">
        <v>43753</v>
      </c>
      <c r="K637" s="28">
        <v>19</v>
      </c>
      <c r="L637">
        <v>19</v>
      </c>
      <c r="M637">
        <v>59</v>
      </c>
      <c r="N637">
        <v>59</v>
      </c>
      <c r="O637">
        <v>1</v>
      </c>
      <c r="P637">
        <v>0</v>
      </c>
      <c r="Q637">
        <v>0</v>
      </c>
      <c r="R637">
        <v>0</v>
      </c>
      <c r="S637" s="28">
        <v>0</v>
      </c>
      <c r="T637">
        <v>35214.43</v>
      </c>
      <c r="U637">
        <v>33800.07</v>
      </c>
      <c r="V637">
        <v>32924.519999999997</v>
      </c>
      <c r="W637">
        <v>32879.17</v>
      </c>
      <c r="X637">
        <v>33015.550000000003</v>
      </c>
      <c r="Y637">
        <v>34575.910000000003</v>
      </c>
      <c r="Z637">
        <v>38179.360000000001</v>
      </c>
      <c r="AA637">
        <v>40187.17</v>
      </c>
      <c r="AB637">
        <v>42421.67</v>
      </c>
      <c r="AC637">
        <v>44866.28</v>
      </c>
      <c r="AD637">
        <v>45504.18</v>
      </c>
      <c r="AE637">
        <v>44212.1</v>
      </c>
      <c r="AF637">
        <v>45664.1</v>
      </c>
      <c r="AG637">
        <v>46879.99</v>
      </c>
      <c r="AH637">
        <v>47135.23</v>
      </c>
      <c r="AI637">
        <v>47764.9</v>
      </c>
      <c r="AJ637">
        <v>47658.57</v>
      </c>
      <c r="AK637">
        <v>41961.75</v>
      </c>
      <c r="AL637">
        <v>40147.67</v>
      </c>
      <c r="AM637">
        <v>42531.13</v>
      </c>
      <c r="AN637">
        <v>45616.11</v>
      </c>
      <c r="AO637">
        <v>45237.23</v>
      </c>
      <c r="AP637">
        <v>41083.589999999997</v>
      </c>
      <c r="AQ637">
        <v>38516.32</v>
      </c>
      <c r="AR637">
        <v>55.127119999999998</v>
      </c>
      <c r="AS637">
        <v>53.644069999999999</v>
      </c>
      <c r="AT637">
        <v>52.211860000000001</v>
      </c>
      <c r="AU637">
        <v>51.322029999999998</v>
      </c>
      <c r="AV637">
        <v>51.08475</v>
      </c>
      <c r="AW637">
        <v>51.983049999999999</v>
      </c>
      <c r="AX637">
        <v>53.135590000000001</v>
      </c>
      <c r="AY637">
        <v>53.491529999999997</v>
      </c>
      <c r="AZ637">
        <v>53.381360000000001</v>
      </c>
      <c r="BA637">
        <v>54.576270000000001</v>
      </c>
      <c r="BB637">
        <v>56.432200000000002</v>
      </c>
      <c r="BC637">
        <v>59.305079999999997</v>
      </c>
      <c r="BD637">
        <v>62.610169999999997</v>
      </c>
      <c r="BE637">
        <v>64.254239999999996</v>
      </c>
      <c r="BF637">
        <v>66.05932</v>
      </c>
      <c r="BG637">
        <v>68.483050000000006</v>
      </c>
      <c r="BH637">
        <v>72.220339999999993</v>
      </c>
      <c r="BI637">
        <v>72.55932</v>
      </c>
      <c r="BJ637">
        <v>69.983050000000006</v>
      </c>
      <c r="BK637">
        <v>65.08475</v>
      </c>
      <c r="BL637">
        <v>61.91525</v>
      </c>
      <c r="BM637">
        <v>59.838979999999999</v>
      </c>
      <c r="BN637">
        <v>57.508470000000003</v>
      </c>
      <c r="BO637">
        <v>56.711860000000001</v>
      </c>
      <c r="BP637">
        <v>-2180.4929999999999</v>
      </c>
      <c r="BQ637">
        <v>-2484.299</v>
      </c>
      <c r="BR637">
        <v>-1001.196</v>
      </c>
      <c r="BS637">
        <v>-922.16039999999998</v>
      </c>
      <c r="BT637">
        <v>-1020.74</v>
      </c>
      <c r="BU637">
        <v>-833.19560000000001</v>
      </c>
      <c r="BV637">
        <v>686.19849999999997</v>
      </c>
      <c r="BW637">
        <v>909.88</v>
      </c>
      <c r="BX637">
        <v>317.07139999999998</v>
      </c>
      <c r="BY637">
        <v>-54.108789999999999</v>
      </c>
      <c r="BZ637">
        <v>-1235.454</v>
      </c>
      <c r="CA637">
        <v>-352.19869999999997</v>
      </c>
      <c r="CB637">
        <v>-373.58940000000001</v>
      </c>
      <c r="CC637">
        <v>-148.3878</v>
      </c>
      <c r="CD637">
        <v>766.72310000000004</v>
      </c>
      <c r="CE637">
        <v>788.63800000000003</v>
      </c>
      <c r="CF637">
        <v>2942.4609999999998</v>
      </c>
      <c r="CG637">
        <v>8706.2029999999995</v>
      </c>
      <c r="CH637">
        <v>10570.41</v>
      </c>
      <c r="CI637">
        <v>5858.2659999999996</v>
      </c>
      <c r="CJ637">
        <v>931.33219999999994</v>
      </c>
      <c r="CK637">
        <v>-179.8955</v>
      </c>
      <c r="CL637">
        <v>418.05630000000002</v>
      </c>
      <c r="CM637">
        <v>-141.9117</v>
      </c>
      <c r="CN637">
        <v>1047973</v>
      </c>
      <c r="CO637">
        <v>2452541</v>
      </c>
      <c r="CP637">
        <v>951000</v>
      </c>
      <c r="CQ637">
        <v>576038.1</v>
      </c>
      <c r="CR637">
        <v>696043.8</v>
      </c>
      <c r="CS637">
        <v>862550.4</v>
      </c>
      <c r="CT637">
        <v>78671.03</v>
      </c>
      <c r="CU637">
        <v>93411.839999999997</v>
      </c>
      <c r="CV637">
        <v>555829.30000000005</v>
      </c>
      <c r="CW637">
        <v>1305224</v>
      </c>
      <c r="CX637">
        <v>389882.2</v>
      </c>
      <c r="CY637">
        <v>1635624</v>
      </c>
      <c r="CZ637">
        <v>1134216</v>
      </c>
      <c r="DA637">
        <v>689711.8</v>
      </c>
      <c r="DB637">
        <v>688454.8</v>
      </c>
      <c r="DC637">
        <v>556241.30000000005</v>
      </c>
      <c r="DD637">
        <v>2618627</v>
      </c>
      <c r="DE637">
        <v>3714964</v>
      </c>
      <c r="DF637">
        <v>2529998</v>
      </c>
      <c r="DG637">
        <v>728274.2</v>
      </c>
      <c r="DH637">
        <v>568385.4</v>
      </c>
      <c r="DI637">
        <v>888592.2</v>
      </c>
      <c r="DJ637">
        <v>65635.600000000006</v>
      </c>
      <c r="DK637">
        <v>608074.30000000005</v>
      </c>
      <c r="DL637">
        <v>19</v>
      </c>
      <c r="DM637">
        <v>19</v>
      </c>
    </row>
    <row r="638" spans="1:121" hidden="1" x14ac:dyDescent="0.25">
      <c r="A638" t="s">
        <v>62</v>
      </c>
      <c r="B638" t="s">
        <v>38</v>
      </c>
      <c r="C638" t="s">
        <v>61</v>
      </c>
      <c r="D638" t="s">
        <v>61</v>
      </c>
      <c r="E638" t="s">
        <v>38</v>
      </c>
      <c r="F638" t="s">
        <v>61</v>
      </c>
      <c r="G638" t="s">
        <v>61</v>
      </c>
      <c r="H638" t="s">
        <v>61</v>
      </c>
      <c r="I638" t="s">
        <v>199</v>
      </c>
      <c r="J638" s="22">
        <v>43753</v>
      </c>
      <c r="K638" s="28">
        <v>19</v>
      </c>
      <c r="L638">
        <v>19</v>
      </c>
      <c r="M638">
        <v>2</v>
      </c>
      <c r="N638">
        <v>2</v>
      </c>
      <c r="O638">
        <v>0</v>
      </c>
      <c r="P638">
        <v>0</v>
      </c>
      <c r="Q638">
        <v>1</v>
      </c>
      <c r="R638">
        <v>1</v>
      </c>
      <c r="S638" s="28">
        <v>1</v>
      </c>
      <c r="AR638">
        <v>54.5</v>
      </c>
      <c r="AS638">
        <v>53</v>
      </c>
      <c r="AT638">
        <v>51.5</v>
      </c>
      <c r="AU638">
        <v>50.5</v>
      </c>
      <c r="AV638">
        <v>50.5</v>
      </c>
      <c r="AW638">
        <v>52</v>
      </c>
      <c r="AX638">
        <v>53.5</v>
      </c>
      <c r="AY638">
        <v>54</v>
      </c>
      <c r="AZ638">
        <v>53.5</v>
      </c>
      <c r="BA638">
        <v>54</v>
      </c>
      <c r="BB638">
        <v>55.5</v>
      </c>
      <c r="BC638">
        <v>58.5</v>
      </c>
      <c r="BD638">
        <v>63</v>
      </c>
      <c r="BE638">
        <v>63.5</v>
      </c>
      <c r="BF638">
        <v>64.5</v>
      </c>
      <c r="BG638">
        <v>67</v>
      </c>
      <c r="BH638">
        <v>71</v>
      </c>
      <c r="BI638">
        <v>71.5</v>
      </c>
      <c r="BJ638">
        <v>70</v>
      </c>
      <c r="BK638">
        <v>65.5</v>
      </c>
      <c r="BL638">
        <v>62</v>
      </c>
      <c r="BM638">
        <v>59.5</v>
      </c>
      <c r="BN638">
        <v>57</v>
      </c>
      <c r="BO638">
        <v>56</v>
      </c>
      <c r="DL638">
        <v>19</v>
      </c>
      <c r="DM638">
        <v>19</v>
      </c>
    </row>
    <row r="639" spans="1:121" hidden="1" x14ac:dyDescent="0.25">
      <c r="A639" t="s">
        <v>62</v>
      </c>
      <c r="B639" t="s">
        <v>102</v>
      </c>
      <c r="C639" t="s">
        <v>61</v>
      </c>
      <c r="D639" t="s">
        <v>61</v>
      </c>
      <c r="E639" t="s">
        <v>61</v>
      </c>
      <c r="F639" t="s">
        <v>61</v>
      </c>
      <c r="G639" t="s">
        <v>61</v>
      </c>
      <c r="H639" t="s">
        <v>102</v>
      </c>
      <c r="I639" t="s">
        <v>199</v>
      </c>
      <c r="J639" s="22">
        <v>43753</v>
      </c>
      <c r="K639" s="28">
        <v>19</v>
      </c>
      <c r="L639">
        <v>19</v>
      </c>
      <c r="M639">
        <v>40</v>
      </c>
      <c r="N639">
        <v>40</v>
      </c>
      <c r="O639">
        <v>0</v>
      </c>
      <c r="P639">
        <v>0</v>
      </c>
      <c r="Q639">
        <v>0</v>
      </c>
      <c r="R639">
        <v>1</v>
      </c>
      <c r="S639" s="28">
        <v>1</v>
      </c>
      <c r="AR639">
        <v>54.5</v>
      </c>
      <c r="AS639">
        <v>53</v>
      </c>
      <c r="AT639">
        <v>51.5</v>
      </c>
      <c r="AU639">
        <v>50.5</v>
      </c>
      <c r="AV639">
        <v>50.5</v>
      </c>
      <c r="AW639">
        <v>52</v>
      </c>
      <c r="AX639">
        <v>53.5</v>
      </c>
      <c r="AY639">
        <v>54</v>
      </c>
      <c r="AZ639">
        <v>53.5</v>
      </c>
      <c r="BA639">
        <v>54</v>
      </c>
      <c r="BB639">
        <v>55.5</v>
      </c>
      <c r="BC639">
        <v>58.5</v>
      </c>
      <c r="BD639">
        <v>63</v>
      </c>
      <c r="BE639">
        <v>63.5</v>
      </c>
      <c r="BF639">
        <v>64.5</v>
      </c>
      <c r="BG639">
        <v>67</v>
      </c>
      <c r="BH639">
        <v>71</v>
      </c>
      <c r="BI639">
        <v>71.5</v>
      </c>
      <c r="BJ639">
        <v>70</v>
      </c>
      <c r="BK639">
        <v>65.5</v>
      </c>
      <c r="BL639">
        <v>62</v>
      </c>
      <c r="BM639">
        <v>59.5</v>
      </c>
      <c r="BN639">
        <v>57</v>
      </c>
      <c r="BO639">
        <v>56</v>
      </c>
      <c r="DL639">
        <v>19</v>
      </c>
      <c r="DM639">
        <v>19</v>
      </c>
    </row>
    <row r="640" spans="1:121" hidden="1" x14ac:dyDescent="0.25">
      <c r="A640" t="s">
        <v>62</v>
      </c>
      <c r="B640" t="s">
        <v>31</v>
      </c>
      <c r="C640" t="s">
        <v>61</v>
      </c>
      <c r="D640" t="s">
        <v>61</v>
      </c>
      <c r="E640" t="s">
        <v>31</v>
      </c>
      <c r="F640" t="s">
        <v>61</v>
      </c>
      <c r="G640" t="s">
        <v>61</v>
      </c>
      <c r="H640" t="s">
        <v>61</v>
      </c>
      <c r="I640" t="s">
        <v>199</v>
      </c>
      <c r="J640" s="22">
        <v>43753</v>
      </c>
      <c r="K640" s="28">
        <v>19</v>
      </c>
      <c r="L640">
        <v>19</v>
      </c>
      <c r="M640">
        <v>2</v>
      </c>
      <c r="N640">
        <v>2</v>
      </c>
      <c r="O640">
        <v>0</v>
      </c>
      <c r="P640">
        <v>0</v>
      </c>
      <c r="Q640">
        <v>1</v>
      </c>
      <c r="R640">
        <v>1</v>
      </c>
      <c r="S640" s="28">
        <v>1</v>
      </c>
      <c r="AR640">
        <v>54.5</v>
      </c>
      <c r="AS640">
        <v>53</v>
      </c>
      <c r="AT640">
        <v>51.5</v>
      </c>
      <c r="AU640">
        <v>50.5</v>
      </c>
      <c r="AV640">
        <v>50.5</v>
      </c>
      <c r="AW640">
        <v>52</v>
      </c>
      <c r="AX640">
        <v>53.5</v>
      </c>
      <c r="AY640">
        <v>54</v>
      </c>
      <c r="AZ640">
        <v>53.5</v>
      </c>
      <c r="BA640">
        <v>54</v>
      </c>
      <c r="BB640">
        <v>55.5</v>
      </c>
      <c r="BC640">
        <v>58.5</v>
      </c>
      <c r="BD640">
        <v>63</v>
      </c>
      <c r="BE640">
        <v>63.5</v>
      </c>
      <c r="BF640">
        <v>64.5</v>
      </c>
      <c r="BG640">
        <v>67</v>
      </c>
      <c r="BH640">
        <v>71</v>
      </c>
      <c r="BI640">
        <v>71.5</v>
      </c>
      <c r="BJ640">
        <v>70</v>
      </c>
      <c r="BK640">
        <v>65.5</v>
      </c>
      <c r="BL640">
        <v>62</v>
      </c>
      <c r="BM640">
        <v>59.5</v>
      </c>
      <c r="BN640">
        <v>57</v>
      </c>
      <c r="BO640">
        <v>56</v>
      </c>
      <c r="DL640">
        <v>19</v>
      </c>
      <c r="DM640">
        <v>19</v>
      </c>
    </row>
    <row r="641" spans="1:121" hidden="1" x14ac:dyDescent="0.25">
      <c r="A641" t="s">
        <v>62</v>
      </c>
      <c r="B641" t="s">
        <v>109</v>
      </c>
      <c r="C641" t="s">
        <v>61</v>
      </c>
      <c r="D641" t="s">
        <v>109</v>
      </c>
      <c r="E641" t="s">
        <v>61</v>
      </c>
      <c r="F641" t="s">
        <v>61</v>
      </c>
      <c r="G641" t="s">
        <v>61</v>
      </c>
      <c r="H641" t="s">
        <v>61</v>
      </c>
      <c r="I641" t="s">
        <v>199</v>
      </c>
      <c r="J641" s="22">
        <v>43753</v>
      </c>
      <c r="K641" s="28">
        <v>19</v>
      </c>
      <c r="L641">
        <v>19</v>
      </c>
      <c r="M641">
        <v>60</v>
      </c>
      <c r="N641">
        <v>60</v>
      </c>
      <c r="O641">
        <v>0</v>
      </c>
      <c r="P641">
        <v>0</v>
      </c>
      <c r="Q641">
        <v>0</v>
      </c>
      <c r="R641">
        <v>1</v>
      </c>
      <c r="S641" s="28">
        <v>1</v>
      </c>
      <c r="AR641">
        <v>54.5</v>
      </c>
      <c r="AS641">
        <v>53</v>
      </c>
      <c r="AT641">
        <v>51.5</v>
      </c>
      <c r="AU641">
        <v>50.5</v>
      </c>
      <c r="AV641">
        <v>50.5</v>
      </c>
      <c r="AW641">
        <v>52</v>
      </c>
      <c r="AX641">
        <v>53.5</v>
      </c>
      <c r="AY641">
        <v>54</v>
      </c>
      <c r="AZ641">
        <v>53.5</v>
      </c>
      <c r="BA641">
        <v>54</v>
      </c>
      <c r="BB641">
        <v>55.5</v>
      </c>
      <c r="BC641">
        <v>58.5</v>
      </c>
      <c r="BD641">
        <v>63</v>
      </c>
      <c r="BE641">
        <v>63.5</v>
      </c>
      <c r="BF641">
        <v>64.5</v>
      </c>
      <c r="BG641">
        <v>67</v>
      </c>
      <c r="BH641">
        <v>71</v>
      </c>
      <c r="BI641">
        <v>71.5</v>
      </c>
      <c r="BJ641">
        <v>70</v>
      </c>
      <c r="BK641">
        <v>65.5</v>
      </c>
      <c r="BL641">
        <v>62</v>
      </c>
      <c r="BM641">
        <v>59.5</v>
      </c>
      <c r="BN641">
        <v>57</v>
      </c>
      <c r="BO641">
        <v>56</v>
      </c>
      <c r="DL641">
        <v>19</v>
      </c>
      <c r="DM641">
        <v>19</v>
      </c>
    </row>
    <row r="642" spans="1:121" hidden="1" x14ac:dyDescent="0.25">
      <c r="A642" t="s">
        <v>62</v>
      </c>
      <c r="B642" t="s">
        <v>101</v>
      </c>
      <c r="C642" t="s">
        <v>61</v>
      </c>
      <c r="D642" t="s">
        <v>61</v>
      </c>
      <c r="E642" t="s">
        <v>61</v>
      </c>
      <c r="F642" t="s">
        <v>61</v>
      </c>
      <c r="G642" t="s">
        <v>61</v>
      </c>
      <c r="H642" t="s">
        <v>101</v>
      </c>
      <c r="I642" t="s">
        <v>199</v>
      </c>
      <c r="J642" s="22">
        <v>43753</v>
      </c>
      <c r="K642" s="28">
        <v>19</v>
      </c>
      <c r="L642">
        <v>19</v>
      </c>
      <c r="M642">
        <v>20</v>
      </c>
      <c r="N642">
        <v>20</v>
      </c>
      <c r="O642">
        <v>0</v>
      </c>
      <c r="P642">
        <v>0</v>
      </c>
      <c r="Q642">
        <v>0</v>
      </c>
      <c r="R642">
        <v>1</v>
      </c>
      <c r="S642" s="28">
        <v>1</v>
      </c>
      <c r="AR642">
        <v>54.5</v>
      </c>
      <c r="AS642">
        <v>53</v>
      </c>
      <c r="AT642">
        <v>51.5</v>
      </c>
      <c r="AU642">
        <v>50.5</v>
      </c>
      <c r="AV642">
        <v>50.5</v>
      </c>
      <c r="AW642">
        <v>52</v>
      </c>
      <c r="AX642">
        <v>53.5</v>
      </c>
      <c r="AY642">
        <v>54</v>
      </c>
      <c r="AZ642">
        <v>53.5</v>
      </c>
      <c r="BA642">
        <v>54</v>
      </c>
      <c r="BB642">
        <v>55.5</v>
      </c>
      <c r="BC642">
        <v>58.5</v>
      </c>
      <c r="BD642">
        <v>63</v>
      </c>
      <c r="BE642">
        <v>63.5</v>
      </c>
      <c r="BF642">
        <v>64.5</v>
      </c>
      <c r="BG642">
        <v>67</v>
      </c>
      <c r="BH642">
        <v>71</v>
      </c>
      <c r="BI642">
        <v>71.5</v>
      </c>
      <c r="BJ642">
        <v>70</v>
      </c>
      <c r="BK642">
        <v>65.5</v>
      </c>
      <c r="BL642">
        <v>62</v>
      </c>
      <c r="BM642">
        <v>59.5</v>
      </c>
      <c r="BN642">
        <v>57</v>
      </c>
      <c r="BO642">
        <v>56</v>
      </c>
      <c r="DL642">
        <v>19</v>
      </c>
      <c r="DM642">
        <v>19</v>
      </c>
    </row>
    <row r="643" spans="1:121" hidden="1" x14ac:dyDescent="0.25">
      <c r="A643" t="s">
        <v>62</v>
      </c>
      <c r="B643" t="s">
        <v>186</v>
      </c>
      <c r="C643" t="s">
        <v>61</v>
      </c>
      <c r="D643" t="s">
        <v>61</v>
      </c>
      <c r="E643" t="s">
        <v>186</v>
      </c>
      <c r="F643" t="s">
        <v>61</v>
      </c>
      <c r="G643" t="s">
        <v>61</v>
      </c>
      <c r="H643" t="s">
        <v>61</v>
      </c>
      <c r="I643" t="s">
        <v>199</v>
      </c>
      <c r="J643" s="22">
        <v>43753</v>
      </c>
      <c r="K643" s="28">
        <v>19</v>
      </c>
      <c r="L643">
        <v>19</v>
      </c>
      <c r="M643">
        <v>4</v>
      </c>
      <c r="N643">
        <v>4</v>
      </c>
      <c r="O643">
        <v>0</v>
      </c>
      <c r="P643">
        <v>0</v>
      </c>
      <c r="Q643">
        <v>1</v>
      </c>
      <c r="R643">
        <v>1</v>
      </c>
      <c r="S643" s="28">
        <v>1</v>
      </c>
      <c r="AR643">
        <v>54.5</v>
      </c>
      <c r="AS643">
        <v>53</v>
      </c>
      <c r="AT643">
        <v>51.5</v>
      </c>
      <c r="AU643">
        <v>50.5</v>
      </c>
      <c r="AV643">
        <v>50.5</v>
      </c>
      <c r="AW643">
        <v>52</v>
      </c>
      <c r="AX643">
        <v>53.5</v>
      </c>
      <c r="AY643">
        <v>54</v>
      </c>
      <c r="AZ643">
        <v>53.5</v>
      </c>
      <c r="BA643">
        <v>54</v>
      </c>
      <c r="BB643">
        <v>55.5</v>
      </c>
      <c r="BC643">
        <v>58.5</v>
      </c>
      <c r="BD643">
        <v>63</v>
      </c>
      <c r="BE643">
        <v>63.5</v>
      </c>
      <c r="BF643">
        <v>64.5</v>
      </c>
      <c r="BG643">
        <v>67</v>
      </c>
      <c r="BH643">
        <v>71</v>
      </c>
      <c r="BI643">
        <v>71.5</v>
      </c>
      <c r="BJ643">
        <v>70</v>
      </c>
      <c r="BK643">
        <v>65.5</v>
      </c>
      <c r="BL643">
        <v>62</v>
      </c>
      <c r="BM643">
        <v>59.5</v>
      </c>
      <c r="BN643">
        <v>57</v>
      </c>
      <c r="BO643">
        <v>56</v>
      </c>
      <c r="DL643">
        <v>19</v>
      </c>
      <c r="DM643">
        <v>19</v>
      </c>
    </row>
    <row r="644" spans="1:121" hidden="1" x14ac:dyDescent="0.25">
      <c r="A644" t="s">
        <v>62</v>
      </c>
      <c r="B644" t="s">
        <v>189</v>
      </c>
      <c r="C644" t="s">
        <v>189</v>
      </c>
      <c r="D644" t="s">
        <v>61</v>
      </c>
      <c r="E644" t="s">
        <v>61</v>
      </c>
      <c r="F644" t="s">
        <v>61</v>
      </c>
      <c r="G644" t="s">
        <v>61</v>
      </c>
      <c r="H644" t="s">
        <v>61</v>
      </c>
      <c r="I644" t="s">
        <v>199</v>
      </c>
      <c r="J644" s="22">
        <v>43753</v>
      </c>
      <c r="K644" s="28">
        <v>19</v>
      </c>
      <c r="L644">
        <v>19</v>
      </c>
      <c r="M644">
        <v>24</v>
      </c>
      <c r="N644">
        <v>24</v>
      </c>
      <c r="O644">
        <v>0</v>
      </c>
      <c r="P644">
        <v>0</v>
      </c>
      <c r="Q644">
        <v>0</v>
      </c>
      <c r="R644">
        <v>1</v>
      </c>
      <c r="S644" s="28">
        <v>1</v>
      </c>
      <c r="AR644">
        <v>54.5</v>
      </c>
      <c r="AS644">
        <v>53</v>
      </c>
      <c r="AT644">
        <v>51.5</v>
      </c>
      <c r="AU644">
        <v>50.5</v>
      </c>
      <c r="AV644">
        <v>50.5</v>
      </c>
      <c r="AW644">
        <v>52</v>
      </c>
      <c r="AX644">
        <v>53.5</v>
      </c>
      <c r="AY644">
        <v>54</v>
      </c>
      <c r="AZ644">
        <v>53.5</v>
      </c>
      <c r="BA644">
        <v>54</v>
      </c>
      <c r="BB644">
        <v>55.5</v>
      </c>
      <c r="BC644">
        <v>58.5</v>
      </c>
      <c r="BD644">
        <v>63</v>
      </c>
      <c r="BE644">
        <v>63.5</v>
      </c>
      <c r="BF644">
        <v>64.5</v>
      </c>
      <c r="BG644">
        <v>67</v>
      </c>
      <c r="BH644">
        <v>71</v>
      </c>
      <c r="BI644">
        <v>71.5</v>
      </c>
      <c r="BJ644">
        <v>70</v>
      </c>
      <c r="BK644">
        <v>65.5</v>
      </c>
      <c r="BL644">
        <v>62</v>
      </c>
      <c r="BM644">
        <v>59.5</v>
      </c>
      <c r="BN644">
        <v>57</v>
      </c>
      <c r="BO644">
        <v>56</v>
      </c>
      <c r="DL644">
        <v>19</v>
      </c>
      <c r="DM644">
        <v>19</v>
      </c>
    </row>
    <row r="645" spans="1:121" hidden="1" x14ac:dyDescent="0.25">
      <c r="A645" t="s">
        <v>62</v>
      </c>
      <c r="B645" t="s">
        <v>35</v>
      </c>
      <c r="C645" t="s">
        <v>61</v>
      </c>
      <c r="D645" t="s">
        <v>61</v>
      </c>
      <c r="E645" t="s">
        <v>35</v>
      </c>
      <c r="F645" t="s">
        <v>61</v>
      </c>
      <c r="G645" t="s">
        <v>61</v>
      </c>
      <c r="H645" t="s">
        <v>61</v>
      </c>
      <c r="I645" t="s">
        <v>199</v>
      </c>
      <c r="J645" s="22">
        <v>43753</v>
      </c>
      <c r="K645" s="28">
        <v>19</v>
      </c>
      <c r="L645">
        <v>19</v>
      </c>
      <c r="M645">
        <v>1</v>
      </c>
      <c r="N645">
        <v>1</v>
      </c>
      <c r="O645">
        <v>0</v>
      </c>
      <c r="P645">
        <v>1</v>
      </c>
      <c r="Q645">
        <v>1</v>
      </c>
      <c r="R645">
        <v>1</v>
      </c>
      <c r="S645" s="28">
        <v>1</v>
      </c>
      <c r="AR645">
        <v>54.5</v>
      </c>
      <c r="AS645">
        <v>53</v>
      </c>
      <c r="AT645">
        <v>51.5</v>
      </c>
      <c r="AU645">
        <v>50.5</v>
      </c>
      <c r="AV645">
        <v>50.5</v>
      </c>
      <c r="AW645">
        <v>52</v>
      </c>
      <c r="AX645">
        <v>53.5</v>
      </c>
      <c r="AY645">
        <v>54</v>
      </c>
      <c r="AZ645">
        <v>53.5</v>
      </c>
      <c r="BA645">
        <v>54</v>
      </c>
      <c r="BB645">
        <v>55.5</v>
      </c>
      <c r="BC645">
        <v>58.5</v>
      </c>
      <c r="BD645">
        <v>63</v>
      </c>
      <c r="BE645">
        <v>63.5</v>
      </c>
      <c r="BF645">
        <v>64.5</v>
      </c>
      <c r="BG645">
        <v>67</v>
      </c>
      <c r="BH645">
        <v>71</v>
      </c>
      <c r="BI645">
        <v>71.5</v>
      </c>
      <c r="BJ645">
        <v>70</v>
      </c>
      <c r="BK645">
        <v>65.5</v>
      </c>
      <c r="BL645">
        <v>62</v>
      </c>
      <c r="BM645">
        <v>59.5</v>
      </c>
      <c r="BN645">
        <v>57</v>
      </c>
      <c r="BO645">
        <v>56</v>
      </c>
      <c r="DL645">
        <v>19</v>
      </c>
      <c r="DM645">
        <v>19</v>
      </c>
    </row>
    <row r="646" spans="1:121" hidden="1" x14ac:dyDescent="0.25">
      <c r="A646" t="s">
        <v>62</v>
      </c>
      <c r="B646" t="s">
        <v>202</v>
      </c>
      <c r="C646" t="s">
        <v>61</v>
      </c>
      <c r="D646" t="s">
        <v>61</v>
      </c>
      <c r="E646" t="s">
        <v>61</v>
      </c>
      <c r="F646" t="s">
        <v>97</v>
      </c>
      <c r="G646" t="s">
        <v>61</v>
      </c>
      <c r="H646" t="s">
        <v>61</v>
      </c>
      <c r="I646" t="s">
        <v>199</v>
      </c>
      <c r="J646" s="22">
        <v>43753</v>
      </c>
      <c r="K646" s="28">
        <v>19</v>
      </c>
      <c r="L646">
        <v>19</v>
      </c>
      <c r="M646">
        <v>60</v>
      </c>
      <c r="N646">
        <v>60</v>
      </c>
      <c r="O646">
        <v>0</v>
      </c>
      <c r="P646">
        <v>0</v>
      </c>
      <c r="Q646">
        <v>0</v>
      </c>
      <c r="R646">
        <v>1</v>
      </c>
      <c r="S646" s="28">
        <v>1</v>
      </c>
      <c r="AR646">
        <v>54.5</v>
      </c>
      <c r="AS646">
        <v>53</v>
      </c>
      <c r="AT646">
        <v>51.5</v>
      </c>
      <c r="AU646">
        <v>50.5</v>
      </c>
      <c r="AV646">
        <v>50.5</v>
      </c>
      <c r="AW646">
        <v>52</v>
      </c>
      <c r="AX646">
        <v>53.5</v>
      </c>
      <c r="AY646">
        <v>54</v>
      </c>
      <c r="AZ646">
        <v>53.5</v>
      </c>
      <c r="BA646">
        <v>54</v>
      </c>
      <c r="BB646">
        <v>55.5</v>
      </c>
      <c r="BC646">
        <v>58.5</v>
      </c>
      <c r="BD646">
        <v>63</v>
      </c>
      <c r="BE646">
        <v>63.5</v>
      </c>
      <c r="BF646">
        <v>64.5</v>
      </c>
      <c r="BG646">
        <v>67</v>
      </c>
      <c r="BH646">
        <v>71</v>
      </c>
      <c r="BI646">
        <v>71.5</v>
      </c>
      <c r="BJ646">
        <v>70</v>
      </c>
      <c r="BK646">
        <v>65.5</v>
      </c>
      <c r="BL646">
        <v>62</v>
      </c>
      <c r="BM646">
        <v>59.5</v>
      </c>
      <c r="BN646">
        <v>57</v>
      </c>
      <c r="BO646">
        <v>56</v>
      </c>
      <c r="DL646">
        <v>19</v>
      </c>
      <c r="DM646">
        <v>19</v>
      </c>
    </row>
    <row r="647" spans="1:121" hidden="1" x14ac:dyDescent="0.25">
      <c r="A647" t="s">
        <v>62</v>
      </c>
      <c r="B647" t="s">
        <v>37</v>
      </c>
      <c r="C647" t="s">
        <v>61</v>
      </c>
      <c r="D647" t="s">
        <v>61</v>
      </c>
      <c r="E647" t="s">
        <v>37</v>
      </c>
      <c r="F647" t="s">
        <v>61</v>
      </c>
      <c r="G647" t="s">
        <v>61</v>
      </c>
      <c r="H647" t="s">
        <v>61</v>
      </c>
      <c r="I647" t="s">
        <v>199</v>
      </c>
      <c r="J647" s="22">
        <v>43753</v>
      </c>
      <c r="K647" s="28">
        <v>19</v>
      </c>
      <c r="L647">
        <v>19</v>
      </c>
      <c r="M647">
        <v>51</v>
      </c>
      <c r="N647">
        <v>51</v>
      </c>
      <c r="O647">
        <v>0</v>
      </c>
      <c r="P647">
        <v>0</v>
      </c>
      <c r="Q647">
        <v>0</v>
      </c>
      <c r="R647">
        <v>1</v>
      </c>
      <c r="S647" s="28">
        <v>1</v>
      </c>
      <c r="AR647">
        <v>54.5</v>
      </c>
      <c r="AS647">
        <v>53</v>
      </c>
      <c r="AT647">
        <v>51.5</v>
      </c>
      <c r="AU647">
        <v>50.5</v>
      </c>
      <c r="AV647">
        <v>50.5</v>
      </c>
      <c r="AW647">
        <v>52</v>
      </c>
      <c r="AX647">
        <v>53.5</v>
      </c>
      <c r="AY647">
        <v>54</v>
      </c>
      <c r="AZ647">
        <v>53.5</v>
      </c>
      <c r="BA647">
        <v>54</v>
      </c>
      <c r="BB647">
        <v>55.5</v>
      </c>
      <c r="BC647">
        <v>58.5</v>
      </c>
      <c r="BD647">
        <v>63</v>
      </c>
      <c r="BE647">
        <v>63.5</v>
      </c>
      <c r="BF647">
        <v>64.5</v>
      </c>
      <c r="BG647">
        <v>67</v>
      </c>
      <c r="BH647">
        <v>71</v>
      </c>
      <c r="BI647">
        <v>71.5</v>
      </c>
      <c r="BJ647">
        <v>70</v>
      </c>
      <c r="BK647">
        <v>65.5</v>
      </c>
      <c r="BL647">
        <v>62</v>
      </c>
      <c r="BM647">
        <v>59.5</v>
      </c>
      <c r="BN647">
        <v>57</v>
      </c>
      <c r="BO647">
        <v>56</v>
      </c>
      <c r="DL647">
        <v>19</v>
      </c>
      <c r="DM647">
        <v>19</v>
      </c>
    </row>
    <row r="648" spans="1:121" hidden="1" x14ac:dyDescent="0.25">
      <c r="A648" t="s">
        <v>62</v>
      </c>
      <c r="B648" t="s">
        <v>61</v>
      </c>
      <c r="C648" t="s">
        <v>61</v>
      </c>
      <c r="D648" t="s">
        <v>61</v>
      </c>
      <c r="E648" t="s">
        <v>61</v>
      </c>
      <c r="F648" t="s">
        <v>61</v>
      </c>
      <c r="G648" t="s">
        <v>61</v>
      </c>
      <c r="H648" t="s">
        <v>61</v>
      </c>
      <c r="I648" t="s">
        <v>199</v>
      </c>
      <c r="J648" s="22">
        <v>43753</v>
      </c>
      <c r="K648" s="28">
        <v>19</v>
      </c>
      <c r="L648">
        <v>19</v>
      </c>
      <c r="M648">
        <v>60</v>
      </c>
      <c r="N648">
        <v>60</v>
      </c>
      <c r="O648">
        <v>0</v>
      </c>
      <c r="P648">
        <v>0</v>
      </c>
      <c r="Q648">
        <v>0</v>
      </c>
      <c r="R648">
        <v>1</v>
      </c>
      <c r="S648" s="28">
        <v>1</v>
      </c>
      <c r="AR648">
        <v>54.5</v>
      </c>
      <c r="AS648">
        <v>53</v>
      </c>
      <c r="AT648">
        <v>51.5</v>
      </c>
      <c r="AU648">
        <v>50.5</v>
      </c>
      <c r="AV648">
        <v>50.5</v>
      </c>
      <c r="AW648">
        <v>52</v>
      </c>
      <c r="AX648">
        <v>53.5</v>
      </c>
      <c r="AY648">
        <v>54</v>
      </c>
      <c r="AZ648">
        <v>53.5</v>
      </c>
      <c r="BA648">
        <v>54</v>
      </c>
      <c r="BB648">
        <v>55.5</v>
      </c>
      <c r="BC648">
        <v>58.5</v>
      </c>
      <c r="BD648">
        <v>63</v>
      </c>
      <c r="BE648">
        <v>63.5</v>
      </c>
      <c r="BF648">
        <v>64.5</v>
      </c>
      <c r="BG648">
        <v>67</v>
      </c>
      <c r="BH648">
        <v>71</v>
      </c>
      <c r="BI648">
        <v>71.5</v>
      </c>
      <c r="BJ648">
        <v>70</v>
      </c>
      <c r="BK648">
        <v>65.5</v>
      </c>
      <c r="BL648">
        <v>62</v>
      </c>
      <c r="BM648">
        <v>59.5</v>
      </c>
      <c r="BN648">
        <v>57</v>
      </c>
      <c r="BO648">
        <v>56</v>
      </c>
      <c r="DL648">
        <v>19</v>
      </c>
      <c r="DM648">
        <v>19</v>
      </c>
    </row>
    <row r="649" spans="1:121" hidden="1" x14ac:dyDescent="0.25">
      <c r="A649" t="s">
        <v>62</v>
      </c>
      <c r="B649" t="s">
        <v>36</v>
      </c>
      <c r="C649" t="s">
        <v>36</v>
      </c>
      <c r="D649" t="s">
        <v>61</v>
      </c>
      <c r="E649" t="s">
        <v>61</v>
      </c>
      <c r="F649" t="s">
        <v>61</v>
      </c>
      <c r="G649" t="s">
        <v>61</v>
      </c>
      <c r="H649" t="s">
        <v>61</v>
      </c>
      <c r="I649" t="s">
        <v>199</v>
      </c>
      <c r="J649" s="22">
        <v>43753</v>
      </c>
      <c r="K649" s="28">
        <v>19</v>
      </c>
      <c r="L649">
        <v>19</v>
      </c>
      <c r="M649">
        <v>36</v>
      </c>
      <c r="N649">
        <v>36</v>
      </c>
      <c r="O649">
        <v>0</v>
      </c>
      <c r="P649">
        <v>0</v>
      </c>
      <c r="Q649">
        <v>0</v>
      </c>
      <c r="R649">
        <v>1</v>
      </c>
      <c r="S649" s="28">
        <v>1</v>
      </c>
      <c r="AR649">
        <v>54.5</v>
      </c>
      <c r="AS649">
        <v>53</v>
      </c>
      <c r="AT649">
        <v>51.5</v>
      </c>
      <c r="AU649">
        <v>50.5</v>
      </c>
      <c r="AV649">
        <v>50.5</v>
      </c>
      <c r="AW649">
        <v>52</v>
      </c>
      <c r="AX649">
        <v>53.5</v>
      </c>
      <c r="AY649">
        <v>54</v>
      </c>
      <c r="AZ649">
        <v>53.5</v>
      </c>
      <c r="BA649">
        <v>54</v>
      </c>
      <c r="BB649">
        <v>55.5</v>
      </c>
      <c r="BC649">
        <v>58.5</v>
      </c>
      <c r="BD649">
        <v>63</v>
      </c>
      <c r="BE649">
        <v>63.5</v>
      </c>
      <c r="BF649">
        <v>64.5</v>
      </c>
      <c r="BG649">
        <v>67</v>
      </c>
      <c r="BH649">
        <v>71</v>
      </c>
      <c r="BI649">
        <v>71.5</v>
      </c>
      <c r="BJ649">
        <v>70</v>
      </c>
      <c r="BK649">
        <v>65.5</v>
      </c>
      <c r="BL649">
        <v>62</v>
      </c>
      <c r="BM649">
        <v>59.5</v>
      </c>
      <c r="BN649">
        <v>57</v>
      </c>
      <c r="BO649">
        <v>56</v>
      </c>
      <c r="DL649">
        <v>19</v>
      </c>
      <c r="DM649">
        <v>19</v>
      </c>
    </row>
    <row r="650" spans="1:121" hidden="1" x14ac:dyDescent="0.25">
      <c r="A650" t="s">
        <v>62</v>
      </c>
      <c r="B650" t="s">
        <v>101</v>
      </c>
      <c r="C650" t="s">
        <v>61</v>
      </c>
      <c r="D650" t="s">
        <v>61</v>
      </c>
      <c r="E650" t="s">
        <v>61</v>
      </c>
      <c r="F650" t="s">
        <v>61</v>
      </c>
      <c r="G650" t="s">
        <v>61</v>
      </c>
      <c r="H650" t="s">
        <v>101</v>
      </c>
      <c r="I650" t="s">
        <v>183</v>
      </c>
      <c r="J650" s="22">
        <v>43753</v>
      </c>
      <c r="K650" s="28">
        <v>19</v>
      </c>
      <c r="L650">
        <v>19</v>
      </c>
      <c r="M650">
        <v>20</v>
      </c>
      <c r="N650">
        <v>20</v>
      </c>
      <c r="O650">
        <v>0</v>
      </c>
      <c r="P650">
        <v>0</v>
      </c>
      <c r="Q650">
        <v>0</v>
      </c>
      <c r="R650">
        <v>1</v>
      </c>
      <c r="S650" s="28">
        <v>1</v>
      </c>
      <c r="AR650">
        <v>54.5</v>
      </c>
      <c r="AS650">
        <v>53</v>
      </c>
      <c r="AT650">
        <v>51.5</v>
      </c>
      <c r="AU650">
        <v>50.5</v>
      </c>
      <c r="AV650">
        <v>50.5</v>
      </c>
      <c r="AW650">
        <v>52</v>
      </c>
      <c r="AX650">
        <v>53.5</v>
      </c>
      <c r="AY650">
        <v>54</v>
      </c>
      <c r="AZ650">
        <v>53.5</v>
      </c>
      <c r="BA650">
        <v>54</v>
      </c>
      <c r="BB650">
        <v>55.5</v>
      </c>
      <c r="BC650">
        <v>58.5</v>
      </c>
      <c r="BD650">
        <v>63</v>
      </c>
      <c r="BE650">
        <v>63.5</v>
      </c>
      <c r="BF650">
        <v>64.5</v>
      </c>
      <c r="BG650">
        <v>67</v>
      </c>
      <c r="BH650">
        <v>71</v>
      </c>
      <c r="BI650">
        <v>71.5</v>
      </c>
      <c r="BJ650">
        <v>70</v>
      </c>
      <c r="BK650">
        <v>65.5</v>
      </c>
      <c r="BL650">
        <v>62</v>
      </c>
      <c r="BM650">
        <v>59.5</v>
      </c>
      <c r="BN650">
        <v>57</v>
      </c>
      <c r="BO650">
        <v>56</v>
      </c>
      <c r="DL650">
        <v>19</v>
      </c>
      <c r="DM650">
        <v>19</v>
      </c>
    </row>
    <row r="651" spans="1:121" hidden="1" x14ac:dyDescent="0.25">
      <c r="A651" t="s">
        <v>62</v>
      </c>
      <c r="B651" t="s">
        <v>31</v>
      </c>
      <c r="C651" t="s">
        <v>61</v>
      </c>
      <c r="D651" t="s">
        <v>61</v>
      </c>
      <c r="E651" t="s">
        <v>31</v>
      </c>
      <c r="F651" t="s">
        <v>61</v>
      </c>
      <c r="G651" t="s">
        <v>61</v>
      </c>
      <c r="H651" t="s">
        <v>61</v>
      </c>
      <c r="I651" t="s">
        <v>183</v>
      </c>
      <c r="J651" s="22">
        <v>43753</v>
      </c>
      <c r="K651" s="28">
        <v>19</v>
      </c>
      <c r="L651">
        <v>19</v>
      </c>
      <c r="M651">
        <v>2</v>
      </c>
      <c r="N651">
        <v>2</v>
      </c>
      <c r="O651">
        <v>0</v>
      </c>
      <c r="P651">
        <v>0</v>
      </c>
      <c r="Q651">
        <v>1</v>
      </c>
      <c r="R651">
        <v>1</v>
      </c>
      <c r="S651" s="28">
        <v>1</v>
      </c>
      <c r="AR651">
        <v>54.5</v>
      </c>
      <c r="AS651">
        <v>53</v>
      </c>
      <c r="AT651">
        <v>51.5</v>
      </c>
      <c r="AU651">
        <v>50.5</v>
      </c>
      <c r="AV651">
        <v>50.5</v>
      </c>
      <c r="AW651">
        <v>52</v>
      </c>
      <c r="AX651">
        <v>53.5</v>
      </c>
      <c r="AY651">
        <v>54</v>
      </c>
      <c r="AZ651">
        <v>53.5</v>
      </c>
      <c r="BA651">
        <v>54</v>
      </c>
      <c r="BB651">
        <v>55.5</v>
      </c>
      <c r="BC651">
        <v>58.5</v>
      </c>
      <c r="BD651">
        <v>63</v>
      </c>
      <c r="BE651">
        <v>63.5</v>
      </c>
      <c r="BF651">
        <v>64.5</v>
      </c>
      <c r="BG651">
        <v>67</v>
      </c>
      <c r="BH651">
        <v>71</v>
      </c>
      <c r="BI651">
        <v>71.5</v>
      </c>
      <c r="BJ651">
        <v>70</v>
      </c>
      <c r="BK651">
        <v>65.5</v>
      </c>
      <c r="BL651">
        <v>62</v>
      </c>
      <c r="BM651">
        <v>59.5</v>
      </c>
      <c r="BN651">
        <v>57</v>
      </c>
      <c r="BO651">
        <v>56</v>
      </c>
      <c r="DL651">
        <v>19</v>
      </c>
      <c r="DM651">
        <v>19</v>
      </c>
    </row>
    <row r="652" spans="1:121" hidden="1" x14ac:dyDescent="0.25">
      <c r="A652" t="s">
        <v>62</v>
      </c>
      <c r="B652" t="s">
        <v>189</v>
      </c>
      <c r="C652" t="s">
        <v>189</v>
      </c>
      <c r="D652" t="s">
        <v>61</v>
      </c>
      <c r="E652" t="s">
        <v>61</v>
      </c>
      <c r="F652" t="s">
        <v>61</v>
      </c>
      <c r="G652" t="s">
        <v>61</v>
      </c>
      <c r="H652" t="s">
        <v>61</v>
      </c>
      <c r="I652" t="s">
        <v>183</v>
      </c>
      <c r="J652" s="22">
        <v>43753</v>
      </c>
      <c r="K652" s="28">
        <v>19</v>
      </c>
      <c r="L652">
        <v>19</v>
      </c>
      <c r="M652">
        <v>24</v>
      </c>
      <c r="N652">
        <v>24</v>
      </c>
      <c r="O652">
        <v>0</v>
      </c>
      <c r="P652">
        <v>0</v>
      </c>
      <c r="Q652">
        <v>0</v>
      </c>
      <c r="R652">
        <v>1</v>
      </c>
      <c r="S652" s="28">
        <v>1</v>
      </c>
      <c r="AR652">
        <v>54.5</v>
      </c>
      <c r="AS652">
        <v>53</v>
      </c>
      <c r="AT652">
        <v>51.5</v>
      </c>
      <c r="AU652">
        <v>50.5</v>
      </c>
      <c r="AV652">
        <v>50.5</v>
      </c>
      <c r="AW652">
        <v>52</v>
      </c>
      <c r="AX652">
        <v>53.5</v>
      </c>
      <c r="AY652">
        <v>54</v>
      </c>
      <c r="AZ652">
        <v>53.5</v>
      </c>
      <c r="BA652">
        <v>54</v>
      </c>
      <c r="BB652">
        <v>55.5</v>
      </c>
      <c r="BC652">
        <v>58.5</v>
      </c>
      <c r="BD652">
        <v>63</v>
      </c>
      <c r="BE652">
        <v>63.5</v>
      </c>
      <c r="BF652">
        <v>64.5</v>
      </c>
      <c r="BG652">
        <v>67</v>
      </c>
      <c r="BH652">
        <v>71</v>
      </c>
      <c r="BI652">
        <v>71.5</v>
      </c>
      <c r="BJ652">
        <v>70</v>
      </c>
      <c r="BK652">
        <v>65.5</v>
      </c>
      <c r="BL652">
        <v>62</v>
      </c>
      <c r="BM652">
        <v>59.5</v>
      </c>
      <c r="BN652">
        <v>57</v>
      </c>
      <c r="BO652">
        <v>56</v>
      </c>
      <c r="DL652">
        <v>19</v>
      </c>
      <c r="DM652">
        <v>19</v>
      </c>
    </row>
    <row r="653" spans="1:121" hidden="1" x14ac:dyDescent="0.25">
      <c r="A653" t="s">
        <v>62</v>
      </c>
      <c r="B653" t="s">
        <v>37</v>
      </c>
      <c r="C653" t="s">
        <v>61</v>
      </c>
      <c r="D653" t="s">
        <v>61</v>
      </c>
      <c r="E653" t="s">
        <v>37</v>
      </c>
      <c r="F653" t="s">
        <v>61</v>
      </c>
      <c r="G653" t="s">
        <v>61</v>
      </c>
      <c r="H653" t="s">
        <v>61</v>
      </c>
      <c r="I653" t="s">
        <v>183</v>
      </c>
      <c r="J653" s="22">
        <v>43753</v>
      </c>
      <c r="K653" s="28">
        <v>19</v>
      </c>
      <c r="L653">
        <v>19</v>
      </c>
      <c r="M653">
        <v>51</v>
      </c>
      <c r="N653">
        <v>51</v>
      </c>
      <c r="O653">
        <v>0</v>
      </c>
      <c r="P653">
        <v>0</v>
      </c>
      <c r="Q653">
        <v>0</v>
      </c>
      <c r="R653">
        <v>1</v>
      </c>
      <c r="S653" s="28">
        <v>1</v>
      </c>
      <c r="AR653">
        <v>54.5</v>
      </c>
      <c r="AS653">
        <v>53</v>
      </c>
      <c r="AT653">
        <v>51.5</v>
      </c>
      <c r="AU653">
        <v>50.5</v>
      </c>
      <c r="AV653">
        <v>50.5</v>
      </c>
      <c r="AW653">
        <v>52</v>
      </c>
      <c r="AX653">
        <v>53.5</v>
      </c>
      <c r="AY653">
        <v>54</v>
      </c>
      <c r="AZ653">
        <v>53.5</v>
      </c>
      <c r="BA653">
        <v>54</v>
      </c>
      <c r="BB653">
        <v>55.5</v>
      </c>
      <c r="BC653">
        <v>58.5</v>
      </c>
      <c r="BD653">
        <v>63</v>
      </c>
      <c r="BE653">
        <v>63.5</v>
      </c>
      <c r="BF653">
        <v>64.5</v>
      </c>
      <c r="BG653">
        <v>67</v>
      </c>
      <c r="BH653">
        <v>71</v>
      </c>
      <c r="BI653">
        <v>71.5</v>
      </c>
      <c r="BJ653">
        <v>70</v>
      </c>
      <c r="BK653">
        <v>65.5</v>
      </c>
      <c r="BL653">
        <v>62</v>
      </c>
      <c r="BM653">
        <v>59.5</v>
      </c>
      <c r="BN653">
        <v>57</v>
      </c>
      <c r="BO653">
        <v>56</v>
      </c>
      <c r="DL653">
        <v>19</v>
      </c>
      <c r="DM653">
        <v>19</v>
      </c>
      <c r="DQ653" s="24"/>
    </row>
    <row r="654" spans="1:121" hidden="1" x14ac:dyDescent="0.25">
      <c r="A654" t="s">
        <v>62</v>
      </c>
      <c r="B654" t="s">
        <v>38</v>
      </c>
      <c r="C654" t="s">
        <v>61</v>
      </c>
      <c r="D654" t="s">
        <v>61</v>
      </c>
      <c r="E654" t="s">
        <v>38</v>
      </c>
      <c r="F654" t="s">
        <v>61</v>
      </c>
      <c r="G654" t="s">
        <v>61</v>
      </c>
      <c r="H654" t="s">
        <v>61</v>
      </c>
      <c r="I654" t="s">
        <v>183</v>
      </c>
      <c r="J654" s="22">
        <v>43753</v>
      </c>
      <c r="K654" s="28">
        <v>19</v>
      </c>
      <c r="L654">
        <v>19</v>
      </c>
      <c r="M654">
        <v>2</v>
      </c>
      <c r="N654">
        <v>2</v>
      </c>
      <c r="O654">
        <v>0</v>
      </c>
      <c r="P654">
        <v>0</v>
      </c>
      <c r="Q654">
        <v>1</v>
      </c>
      <c r="R654">
        <v>1</v>
      </c>
      <c r="S654" s="28">
        <v>1</v>
      </c>
      <c r="AR654">
        <v>54.5</v>
      </c>
      <c r="AS654">
        <v>53</v>
      </c>
      <c r="AT654">
        <v>51.5</v>
      </c>
      <c r="AU654">
        <v>50.5</v>
      </c>
      <c r="AV654">
        <v>50.5</v>
      </c>
      <c r="AW654">
        <v>52</v>
      </c>
      <c r="AX654">
        <v>53.5</v>
      </c>
      <c r="AY654">
        <v>54</v>
      </c>
      <c r="AZ654">
        <v>53.5</v>
      </c>
      <c r="BA654">
        <v>54</v>
      </c>
      <c r="BB654">
        <v>55.5</v>
      </c>
      <c r="BC654">
        <v>58.5</v>
      </c>
      <c r="BD654">
        <v>63</v>
      </c>
      <c r="BE654">
        <v>63.5</v>
      </c>
      <c r="BF654">
        <v>64.5</v>
      </c>
      <c r="BG654">
        <v>67</v>
      </c>
      <c r="BH654">
        <v>71</v>
      </c>
      <c r="BI654">
        <v>71.5</v>
      </c>
      <c r="BJ654">
        <v>70</v>
      </c>
      <c r="BK654">
        <v>65.5</v>
      </c>
      <c r="BL654">
        <v>62</v>
      </c>
      <c r="BM654">
        <v>59.5</v>
      </c>
      <c r="BN654">
        <v>57</v>
      </c>
      <c r="BO654">
        <v>56</v>
      </c>
      <c r="DL654">
        <v>19</v>
      </c>
      <c r="DM654">
        <v>19</v>
      </c>
      <c r="DQ654" s="24"/>
    </row>
    <row r="655" spans="1:121" hidden="1" x14ac:dyDescent="0.25">
      <c r="A655" t="s">
        <v>62</v>
      </c>
      <c r="B655" t="s">
        <v>109</v>
      </c>
      <c r="C655" t="s">
        <v>61</v>
      </c>
      <c r="D655" t="s">
        <v>109</v>
      </c>
      <c r="E655" t="s">
        <v>61</v>
      </c>
      <c r="F655" t="s">
        <v>61</v>
      </c>
      <c r="G655" t="s">
        <v>61</v>
      </c>
      <c r="H655" t="s">
        <v>61</v>
      </c>
      <c r="I655" t="s">
        <v>183</v>
      </c>
      <c r="J655" s="22">
        <v>43753</v>
      </c>
      <c r="K655" s="28">
        <v>19</v>
      </c>
      <c r="L655">
        <v>19</v>
      </c>
      <c r="M655">
        <v>60</v>
      </c>
      <c r="N655">
        <v>60</v>
      </c>
      <c r="O655">
        <v>0</v>
      </c>
      <c r="P655">
        <v>0</v>
      </c>
      <c r="Q655">
        <v>0</v>
      </c>
      <c r="R655">
        <v>1</v>
      </c>
      <c r="S655" s="28">
        <v>1</v>
      </c>
      <c r="AR655">
        <v>54.5</v>
      </c>
      <c r="AS655">
        <v>53</v>
      </c>
      <c r="AT655">
        <v>51.5</v>
      </c>
      <c r="AU655">
        <v>50.5</v>
      </c>
      <c r="AV655">
        <v>50.5</v>
      </c>
      <c r="AW655">
        <v>52</v>
      </c>
      <c r="AX655">
        <v>53.5</v>
      </c>
      <c r="AY655">
        <v>54</v>
      </c>
      <c r="AZ655">
        <v>53.5</v>
      </c>
      <c r="BA655">
        <v>54</v>
      </c>
      <c r="BB655">
        <v>55.5</v>
      </c>
      <c r="BC655">
        <v>58.5</v>
      </c>
      <c r="BD655">
        <v>63</v>
      </c>
      <c r="BE655">
        <v>63.5</v>
      </c>
      <c r="BF655">
        <v>64.5</v>
      </c>
      <c r="BG655">
        <v>67</v>
      </c>
      <c r="BH655">
        <v>71</v>
      </c>
      <c r="BI655">
        <v>71.5</v>
      </c>
      <c r="BJ655">
        <v>70</v>
      </c>
      <c r="BK655">
        <v>65.5</v>
      </c>
      <c r="BL655">
        <v>62</v>
      </c>
      <c r="BM655">
        <v>59.5</v>
      </c>
      <c r="BN655">
        <v>57</v>
      </c>
      <c r="BO655">
        <v>56</v>
      </c>
      <c r="DL655">
        <v>19</v>
      </c>
      <c r="DM655">
        <v>19</v>
      </c>
      <c r="DQ655" s="24"/>
    </row>
    <row r="656" spans="1:121" hidden="1" x14ac:dyDescent="0.25">
      <c r="A656" t="s">
        <v>62</v>
      </c>
      <c r="B656" t="s">
        <v>61</v>
      </c>
      <c r="C656" t="s">
        <v>61</v>
      </c>
      <c r="D656" t="s">
        <v>61</v>
      </c>
      <c r="E656" t="s">
        <v>61</v>
      </c>
      <c r="F656" t="s">
        <v>61</v>
      </c>
      <c r="G656" t="s">
        <v>61</v>
      </c>
      <c r="H656" t="s">
        <v>61</v>
      </c>
      <c r="I656" t="s">
        <v>183</v>
      </c>
      <c r="J656" s="22">
        <v>43753</v>
      </c>
      <c r="K656" s="28">
        <v>19</v>
      </c>
      <c r="L656">
        <v>19</v>
      </c>
      <c r="M656">
        <v>60</v>
      </c>
      <c r="N656">
        <v>60</v>
      </c>
      <c r="O656">
        <v>0</v>
      </c>
      <c r="P656">
        <v>0</v>
      </c>
      <c r="Q656">
        <v>0</v>
      </c>
      <c r="R656">
        <v>1</v>
      </c>
      <c r="S656" s="28">
        <v>1</v>
      </c>
      <c r="AR656">
        <v>54.5</v>
      </c>
      <c r="AS656">
        <v>53</v>
      </c>
      <c r="AT656">
        <v>51.5</v>
      </c>
      <c r="AU656">
        <v>50.5</v>
      </c>
      <c r="AV656">
        <v>50.5</v>
      </c>
      <c r="AW656">
        <v>52</v>
      </c>
      <c r="AX656">
        <v>53.5</v>
      </c>
      <c r="AY656">
        <v>54</v>
      </c>
      <c r="AZ656">
        <v>53.5</v>
      </c>
      <c r="BA656">
        <v>54</v>
      </c>
      <c r="BB656">
        <v>55.5</v>
      </c>
      <c r="BC656">
        <v>58.5</v>
      </c>
      <c r="BD656">
        <v>63</v>
      </c>
      <c r="BE656">
        <v>63.5</v>
      </c>
      <c r="BF656">
        <v>64.5</v>
      </c>
      <c r="BG656">
        <v>67</v>
      </c>
      <c r="BH656">
        <v>71</v>
      </c>
      <c r="BI656">
        <v>71.5</v>
      </c>
      <c r="BJ656">
        <v>70</v>
      </c>
      <c r="BK656">
        <v>65.5</v>
      </c>
      <c r="BL656">
        <v>62</v>
      </c>
      <c r="BM656">
        <v>59.5</v>
      </c>
      <c r="BN656">
        <v>57</v>
      </c>
      <c r="BO656">
        <v>56</v>
      </c>
      <c r="DL656">
        <v>19</v>
      </c>
      <c r="DM656">
        <v>19</v>
      </c>
      <c r="DQ656" s="24"/>
    </row>
    <row r="657" spans="1:121" hidden="1" x14ac:dyDescent="0.25">
      <c r="A657" t="s">
        <v>62</v>
      </c>
      <c r="B657" t="s">
        <v>102</v>
      </c>
      <c r="C657" t="s">
        <v>61</v>
      </c>
      <c r="D657" t="s">
        <v>61</v>
      </c>
      <c r="E657" t="s">
        <v>61</v>
      </c>
      <c r="F657" t="s">
        <v>61</v>
      </c>
      <c r="G657" t="s">
        <v>61</v>
      </c>
      <c r="H657" t="s">
        <v>102</v>
      </c>
      <c r="I657" t="s">
        <v>183</v>
      </c>
      <c r="J657" s="22">
        <v>43753</v>
      </c>
      <c r="K657" s="28">
        <v>19</v>
      </c>
      <c r="L657">
        <v>19</v>
      </c>
      <c r="M657">
        <v>40</v>
      </c>
      <c r="N657">
        <v>40</v>
      </c>
      <c r="O657">
        <v>0</v>
      </c>
      <c r="P657">
        <v>0</v>
      </c>
      <c r="Q657">
        <v>0</v>
      </c>
      <c r="R657">
        <v>1</v>
      </c>
      <c r="S657" s="28">
        <v>1</v>
      </c>
      <c r="AR657">
        <v>54.5</v>
      </c>
      <c r="AS657">
        <v>53</v>
      </c>
      <c r="AT657">
        <v>51.5</v>
      </c>
      <c r="AU657">
        <v>50.5</v>
      </c>
      <c r="AV657">
        <v>50.5</v>
      </c>
      <c r="AW657">
        <v>52</v>
      </c>
      <c r="AX657">
        <v>53.5</v>
      </c>
      <c r="AY657">
        <v>54</v>
      </c>
      <c r="AZ657">
        <v>53.5</v>
      </c>
      <c r="BA657">
        <v>54</v>
      </c>
      <c r="BB657">
        <v>55.5</v>
      </c>
      <c r="BC657">
        <v>58.5</v>
      </c>
      <c r="BD657">
        <v>63</v>
      </c>
      <c r="BE657">
        <v>63.5</v>
      </c>
      <c r="BF657">
        <v>64.5</v>
      </c>
      <c r="BG657">
        <v>67</v>
      </c>
      <c r="BH657">
        <v>71</v>
      </c>
      <c r="BI657">
        <v>71.5</v>
      </c>
      <c r="BJ657">
        <v>70</v>
      </c>
      <c r="BK657">
        <v>65.5</v>
      </c>
      <c r="BL657">
        <v>62</v>
      </c>
      <c r="BM657">
        <v>59.5</v>
      </c>
      <c r="BN657">
        <v>57</v>
      </c>
      <c r="BO657">
        <v>56</v>
      </c>
      <c r="DL657">
        <v>19</v>
      </c>
      <c r="DM657">
        <v>19</v>
      </c>
      <c r="DQ657" s="24"/>
    </row>
    <row r="658" spans="1:121" hidden="1" x14ac:dyDescent="0.25">
      <c r="A658" t="s">
        <v>62</v>
      </c>
      <c r="B658" t="s">
        <v>36</v>
      </c>
      <c r="C658" t="s">
        <v>36</v>
      </c>
      <c r="D658" t="s">
        <v>61</v>
      </c>
      <c r="E658" t="s">
        <v>61</v>
      </c>
      <c r="F658" t="s">
        <v>61</v>
      </c>
      <c r="G658" t="s">
        <v>61</v>
      </c>
      <c r="H658" t="s">
        <v>61</v>
      </c>
      <c r="I658" t="s">
        <v>183</v>
      </c>
      <c r="J658" s="22">
        <v>43753</v>
      </c>
      <c r="K658" s="28">
        <v>19</v>
      </c>
      <c r="L658">
        <v>19</v>
      </c>
      <c r="M658">
        <v>36</v>
      </c>
      <c r="N658">
        <v>36</v>
      </c>
      <c r="O658">
        <v>0</v>
      </c>
      <c r="P658">
        <v>0</v>
      </c>
      <c r="Q658">
        <v>0</v>
      </c>
      <c r="R658">
        <v>1</v>
      </c>
      <c r="S658" s="28">
        <v>1</v>
      </c>
      <c r="AR658">
        <v>54.5</v>
      </c>
      <c r="AS658">
        <v>53</v>
      </c>
      <c r="AT658">
        <v>51.5</v>
      </c>
      <c r="AU658">
        <v>50.5</v>
      </c>
      <c r="AV658">
        <v>50.5</v>
      </c>
      <c r="AW658">
        <v>52</v>
      </c>
      <c r="AX658">
        <v>53.5</v>
      </c>
      <c r="AY658">
        <v>54</v>
      </c>
      <c r="AZ658">
        <v>53.5</v>
      </c>
      <c r="BA658">
        <v>54</v>
      </c>
      <c r="BB658">
        <v>55.5</v>
      </c>
      <c r="BC658">
        <v>58.5</v>
      </c>
      <c r="BD658">
        <v>63</v>
      </c>
      <c r="BE658">
        <v>63.5</v>
      </c>
      <c r="BF658">
        <v>64.5</v>
      </c>
      <c r="BG658">
        <v>67</v>
      </c>
      <c r="BH658">
        <v>71</v>
      </c>
      <c r="BI658">
        <v>71.5</v>
      </c>
      <c r="BJ658">
        <v>70</v>
      </c>
      <c r="BK658">
        <v>65.5</v>
      </c>
      <c r="BL658">
        <v>62</v>
      </c>
      <c r="BM658">
        <v>59.5</v>
      </c>
      <c r="BN658">
        <v>57</v>
      </c>
      <c r="BO658">
        <v>56</v>
      </c>
      <c r="DL658">
        <v>19</v>
      </c>
      <c r="DM658">
        <v>19</v>
      </c>
    </row>
    <row r="659" spans="1:121" hidden="1" x14ac:dyDescent="0.25">
      <c r="A659" t="s">
        <v>62</v>
      </c>
      <c r="B659" t="s">
        <v>202</v>
      </c>
      <c r="C659" t="s">
        <v>61</v>
      </c>
      <c r="D659" t="s">
        <v>61</v>
      </c>
      <c r="E659" t="s">
        <v>61</v>
      </c>
      <c r="F659" t="s">
        <v>97</v>
      </c>
      <c r="G659" t="s">
        <v>61</v>
      </c>
      <c r="H659" t="s">
        <v>61</v>
      </c>
      <c r="I659" t="s">
        <v>183</v>
      </c>
      <c r="J659" s="22">
        <v>43753</v>
      </c>
      <c r="K659" s="28">
        <v>19</v>
      </c>
      <c r="L659">
        <v>19</v>
      </c>
      <c r="M659">
        <v>60</v>
      </c>
      <c r="N659">
        <v>60</v>
      </c>
      <c r="O659">
        <v>0</v>
      </c>
      <c r="P659">
        <v>0</v>
      </c>
      <c r="Q659">
        <v>0</v>
      </c>
      <c r="R659">
        <v>1</v>
      </c>
      <c r="S659" s="28">
        <v>1</v>
      </c>
      <c r="AR659">
        <v>54.5</v>
      </c>
      <c r="AS659">
        <v>53</v>
      </c>
      <c r="AT659">
        <v>51.5</v>
      </c>
      <c r="AU659">
        <v>50.5</v>
      </c>
      <c r="AV659">
        <v>50.5</v>
      </c>
      <c r="AW659">
        <v>52</v>
      </c>
      <c r="AX659">
        <v>53.5</v>
      </c>
      <c r="AY659">
        <v>54</v>
      </c>
      <c r="AZ659">
        <v>53.5</v>
      </c>
      <c r="BA659">
        <v>54</v>
      </c>
      <c r="BB659">
        <v>55.5</v>
      </c>
      <c r="BC659">
        <v>58.5</v>
      </c>
      <c r="BD659">
        <v>63</v>
      </c>
      <c r="BE659">
        <v>63.5</v>
      </c>
      <c r="BF659">
        <v>64.5</v>
      </c>
      <c r="BG659">
        <v>67</v>
      </c>
      <c r="BH659">
        <v>71</v>
      </c>
      <c r="BI659">
        <v>71.5</v>
      </c>
      <c r="BJ659">
        <v>70</v>
      </c>
      <c r="BK659">
        <v>65.5</v>
      </c>
      <c r="BL659">
        <v>62</v>
      </c>
      <c r="BM659">
        <v>59.5</v>
      </c>
      <c r="BN659">
        <v>57</v>
      </c>
      <c r="BO659">
        <v>56</v>
      </c>
      <c r="DL659">
        <v>19</v>
      </c>
      <c r="DM659">
        <v>19</v>
      </c>
    </row>
    <row r="660" spans="1:121" hidden="1" x14ac:dyDescent="0.25">
      <c r="A660" t="s">
        <v>62</v>
      </c>
      <c r="B660" t="s">
        <v>35</v>
      </c>
      <c r="C660" t="s">
        <v>61</v>
      </c>
      <c r="D660" t="s">
        <v>61</v>
      </c>
      <c r="E660" t="s">
        <v>35</v>
      </c>
      <c r="F660" t="s">
        <v>61</v>
      </c>
      <c r="G660" t="s">
        <v>61</v>
      </c>
      <c r="H660" t="s">
        <v>61</v>
      </c>
      <c r="I660" t="s">
        <v>183</v>
      </c>
      <c r="J660" s="22">
        <v>43753</v>
      </c>
      <c r="K660" s="28">
        <v>19</v>
      </c>
      <c r="L660">
        <v>19</v>
      </c>
      <c r="M660">
        <v>1</v>
      </c>
      <c r="N660">
        <v>1</v>
      </c>
      <c r="O660">
        <v>0</v>
      </c>
      <c r="P660">
        <v>1</v>
      </c>
      <c r="Q660">
        <v>1</v>
      </c>
      <c r="R660">
        <v>1</v>
      </c>
      <c r="S660" s="28">
        <v>1</v>
      </c>
      <c r="AR660">
        <v>54.5</v>
      </c>
      <c r="AS660">
        <v>53</v>
      </c>
      <c r="AT660">
        <v>51.5</v>
      </c>
      <c r="AU660">
        <v>50.5</v>
      </c>
      <c r="AV660">
        <v>50.5</v>
      </c>
      <c r="AW660">
        <v>52</v>
      </c>
      <c r="AX660">
        <v>53.5</v>
      </c>
      <c r="AY660">
        <v>54</v>
      </c>
      <c r="AZ660">
        <v>53.5</v>
      </c>
      <c r="BA660">
        <v>54</v>
      </c>
      <c r="BB660">
        <v>55.5</v>
      </c>
      <c r="BC660">
        <v>58.5</v>
      </c>
      <c r="BD660">
        <v>63</v>
      </c>
      <c r="BE660">
        <v>63.5</v>
      </c>
      <c r="BF660">
        <v>64.5</v>
      </c>
      <c r="BG660">
        <v>67</v>
      </c>
      <c r="BH660">
        <v>71</v>
      </c>
      <c r="BI660">
        <v>71.5</v>
      </c>
      <c r="BJ660">
        <v>70</v>
      </c>
      <c r="BK660">
        <v>65.5</v>
      </c>
      <c r="BL660">
        <v>62</v>
      </c>
      <c r="BM660">
        <v>59.5</v>
      </c>
      <c r="BN660">
        <v>57</v>
      </c>
      <c r="BO660">
        <v>56</v>
      </c>
      <c r="DL660">
        <v>19</v>
      </c>
      <c r="DM660">
        <v>19</v>
      </c>
    </row>
    <row r="661" spans="1:121" hidden="1" x14ac:dyDescent="0.25">
      <c r="A661" t="s">
        <v>62</v>
      </c>
      <c r="B661" t="s">
        <v>186</v>
      </c>
      <c r="C661" t="s">
        <v>61</v>
      </c>
      <c r="D661" t="s">
        <v>61</v>
      </c>
      <c r="E661" t="s">
        <v>186</v>
      </c>
      <c r="F661" t="s">
        <v>61</v>
      </c>
      <c r="G661" t="s">
        <v>61</v>
      </c>
      <c r="H661" t="s">
        <v>61</v>
      </c>
      <c r="I661" t="s">
        <v>183</v>
      </c>
      <c r="J661" s="22">
        <v>43753</v>
      </c>
      <c r="K661" s="28">
        <v>19</v>
      </c>
      <c r="L661">
        <v>19</v>
      </c>
      <c r="M661">
        <v>4</v>
      </c>
      <c r="N661">
        <v>4</v>
      </c>
      <c r="O661">
        <v>0</v>
      </c>
      <c r="P661">
        <v>0</v>
      </c>
      <c r="Q661">
        <v>1</v>
      </c>
      <c r="R661">
        <v>1</v>
      </c>
      <c r="S661" s="28">
        <v>1</v>
      </c>
      <c r="AR661">
        <v>54.5</v>
      </c>
      <c r="AS661">
        <v>53</v>
      </c>
      <c r="AT661">
        <v>51.5</v>
      </c>
      <c r="AU661">
        <v>50.5</v>
      </c>
      <c r="AV661">
        <v>50.5</v>
      </c>
      <c r="AW661">
        <v>52</v>
      </c>
      <c r="AX661">
        <v>53.5</v>
      </c>
      <c r="AY661">
        <v>54</v>
      </c>
      <c r="AZ661">
        <v>53.5</v>
      </c>
      <c r="BA661">
        <v>54</v>
      </c>
      <c r="BB661">
        <v>55.5</v>
      </c>
      <c r="BC661">
        <v>58.5</v>
      </c>
      <c r="BD661">
        <v>63</v>
      </c>
      <c r="BE661">
        <v>63.5</v>
      </c>
      <c r="BF661">
        <v>64.5</v>
      </c>
      <c r="BG661">
        <v>67</v>
      </c>
      <c r="BH661">
        <v>71</v>
      </c>
      <c r="BI661">
        <v>71.5</v>
      </c>
      <c r="BJ661">
        <v>70</v>
      </c>
      <c r="BK661">
        <v>65.5</v>
      </c>
      <c r="BL661">
        <v>62</v>
      </c>
      <c r="BM661">
        <v>59.5</v>
      </c>
      <c r="BN661">
        <v>57</v>
      </c>
      <c r="BO661">
        <v>56</v>
      </c>
      <c r="DL661">
        <v>19</v>
      </c>
      <c r="DM661">
        <v>19</v>
      </c>
    </row>
    <row r="662" spans="1:121" hidden="1" x14ac:dyDescent="0.25">
      <c r="A662" t="s">
        <v>62</v>
      </c>
      <c r="B662" t="s">
        <v>101</v>
      </c>
      <c r="C662" t="s">
        <v>61</v>
      </c>
      <c r="D662" t="s">
        <v>61</v>
      </c>
      <c r="E662" t="s">
        <v>61</v>
      </c>
      <c r="F662" t="s">
        <v>61</v>
      </c>
      <c r="G662" t="s">
        <v>61</v>
      </c>
      <c r="H662" t="s">
        <v>101</v>
      </c>
      <c r="I662" t="s">
        <v>184</v>
      </c>
      <c r="J662" s="22">
        <v>43753</v>
      </c>
      <c r="K662" s="28">
        <v>19</v>
      </c>
      <c r="L662">
        <v>19</v>
      </c>
      <c r="M662">
        <v>22</v>
      </c>
      <c r="N662">
        <v>22</v>
      </c>
      <c r="O662">
        <v>0</v>
      </c>
      <c r="P662">
        <v>0</v>
      </c>
      <c r="Q662">
        <v>0</v>
      </c>
      <c r="R662">
        <v>1</v>
      </c>
      <c r="S662" s="28">
        <v>1</v>
      </c>
      <c r="AR662">
        <v>56.318179999999998</v>
      </c>
      <c r="AS662">
        <v>54.818179999999998</v>
      </c>
      <c r="AT662">
        <v>53.431820000000002</v>
      </c>
      <c r="AU662">
        <v>52.681820000000002</v>
      </c>
      <c r="AV662">
        <v>52</v>
      </c>
      <c r="AW662">
        <v>51.863639999999997</v>
      </c>
      <c r="AX662">
        <v>52.295459999999999</v>
      </c>
      <c r="AY662">
        <v>52.318179999999998</v>
      </c>
      <c r="AZ662">
        <v>52.886360000000003</v>
      </c>
      <c r="BA662">
        <v>55.477269999999997</v>
      </c>
      <c r="BB662">
        <v>58.136360000000003</v>
      </c>
      <c r="BC662">
        <v>60.931820000000002</v>
      </c>
      <c r="BD662">
        <v>62.227269999999997</v>
      </c>
      <c r="BE662">
        <v>65.840909999999994</v>
      </c>
      <c r="BF662">
        <v>69.113640000000004</v>
      </c>
      <c r="BG662">
        <v>71.454539999999994</v>
      </c>
      <c r="BH662">
        <v>74.727270000000004</v>
      </c>
      <c r="BI662">
        <v>74.818179999999998</v>
      </c>
      <c r="BJ662">
        <v>70.454539999999994</v>
      </c>
      <c r="BK662">
        <v>64.818179999999998</v>
      </c>
      <c r="BL662">
        <v>62.113639999999997</v>
      </c>
      <c r="BM662">
        <v>60.727269999999997</v>
      </c>
      <c r="BN662">
        <v>58.590910000000001</v>
      </c>
      <c r="BO662">
        <v>58.022730000000003</v>
      </c>
      <c r="DL662">
        <v>19</v>
      </c>
      <c r="DM662">
        <v>19</v>
      </c>
    </row>
    <row r="663" spans="1:121" hidden="1" x14ac:dyDescent="0.25">
      <c r="A663" t="s">
        <v>62</v>
      </c>
      <c r="B663" t="s">
        <v>30</v>
      </c>
      <c r="C663" t="s">
        <v>61</v>
      </c>
      <c r="D663" t="s">
        <v>61</v>
      </c>
      <c r="E663" t="s">
        <v>30</v>
      </c>
      <c r="F663" t="s">
        <v>61</v>
      </c>
      <c r="G663" t="s">
        <v>61</v>
      </c>
      <c r="H663" t="s">
        <v>61</v>
      </c>
      <c r="I663" t="s">
        <v>184</v>
      </c>
      <c r="J663" s="22">
        <v>43753</v>
      </c>
      <c r="K663" s="28">
        <v>19</v>
      </c>
      <c r="L663">
        <v>19</v>
      </c>
      <c r="M663">
        <v>1</v>
      </c>
      <c r="N663">
        <v>1</v>
      </c>
      <c r="O663">
        <v>0</v>
      </c>
      <c r="P663">
        <v>1</v>
      </c>
      <c r="Q663">
        <v>1</v>
      </c>
      <c r="R663">
        <v>1</v>
      </c>
      <c r="S663" s="28">
        <v>1</v>
      </c>
      <c r="AR663">
        <v>54.5</v>
      </c>
      <c r="AS663">
        <v>53</v>
      </c>
      <c r="AT663">
        <v>51.5</v>
      </c>
      <c r="AU663">
        <v>50.5</v>
      </c>
      <c r="AV663">
        <v>50.5</v>
      </c>
      <c r="AW663">
        <v>52</v>
      </c>
      <c r="AX663">
        <v>53.5</v>
      </c>
      <c r="AY663">
        <v>54</v>
      </c>
      <c r="AZ663">
        <v>53.5</v>
      </c>
      <c r="BA663">
        <v>54</v>
      </c>
      <c r="BB663">
        <v>55.5</v>
      </c>
      <c r="BC663">
        <v>58.5</v>
      </c>
      <c r="BD663">
        <v>63</v>
      </c>
      <c r="BE663">
        <v>63.5</v>
      </c>
      <c r="BF663">
        <v>64.5</v>
      </c>
      <c r="BG663">
        <v>67</v>
      </c>
      <c r="BH663">
        <v>71</v>
      </c>
      <c r="BI663">
        <v>71.5</v>
      </c>
      <c r="BJ663">
        <v>70</v>
      </c>
      <c r="BK663">
        <v>65.5</v>
      </c>
      <c r="BL663">
        <v>62</v>
      </c>
      <c r="BM663">
        <v>59.5</v>
      </c>
      <c r="BN663">
        <v>57</v>
      </c>
      <c r="BO663">
        <v>56</v>
      </c>
      <c r="DL663">
        <v>19</v>
      </c>
      <c r="DM663">
        <v>19</v>
      </c>
    </row>
    <row r="664" spans="1:121" hidden="1" x14ac:dyDescent="0.25">
      <c r="A664" t="s">
        <v>62</v>
      </c>
      <c r="B664" t="s">
        <v>33</v>
      </c>
      <c r="C664" t="s">
        <v>61</v>
      </c>
      <c r="D664" t="s">
        <v>61</v>
      </c>
      <c r="E664" t="s">
        <v>33</v>
      </c>
      <c r="F664" t="s">
        <v>61</v>
      </c>
      <c r="G664" t="s">
        <v>61</v>
      </c>
      <c r="H664" t="s">
        <v>61</v>
      </c>
      <c r="I664" t="s">
        <v>184</v>
      </c>
      <c r="J664" s="22">
        <v>43753</v>
      </c>
      <c r="K664" s="28">
        <v>19</v>
      </c>
      <c r="L664">
        <v>19</v>
      </c>
      <c r="M664">
        <v>22</v>
      </c>
      <c r="N664">
        <v>22</v>
      </c>
      <c r="O664">
        <v>0</v>
      </c>
      <c r="P664">
        <v>0</v>
      </c>
      <c r="Q664">
        <v>0</v>
      </c>
      <c r="R664">
        <v>1</v>
      </c>
      <c r="S664" s="28">
        <v>1</v>
      </c>
      <c r="AR664">
        <v>56.318179999999998</v>
      </c>
      <c r="AS664">
        <v>54.818179999999998</v>
      </c>
      <c r="AT664">
        <v>53.431820000000002</v>
      </c>
      <c r="AU664">
        <v>52.681820000000002</v>
      </c>
      <c r="AV664">
        <v>52</v>
      </c>
      <c r="AW664">
        <v>51.863639999999997</v>
      </c>
      <c r="AX664">
        <v>52.295459999999999</v>
      </c>
      <c r="AY664">
        <v>52.318179999999998</v>
      </c>
      <c r="AZ664">
        <v>52.886360000000003</v>
      </c>
      <c r="BA664">
        <v>55.477269999999997</v>
      </c>
      <c r="BB664">
        <v>58.136360000000003</v>
      </c>
      <c r="BC664">
        <v>60.931820000000002</v>
      </c>
      <c r="BD664">
        <v>62.227269999999997</v>
      </c>
      <c r="BE664">
        <v>65.840909999999994</v>
      </c>
      <c r="BF664">
        <v>69.113640000000004</v>
      </c>
      <c r="BG664">
        <v>71.454539999999994</v>
      </c>
      <c r="BH664">
        <v>74.727270000000004</v>
      </c>
      <c r="BI664">
        <v>74.818179999999998</v>
      </c>
      <c r="BJ664">
        <v>70.454539999999994</v>
      </c>
      <c r="BK664">
        <v>64.818179999999998</v>
      </c>
      <c r="BL664">
        <v>62.113639999999997</v>
      </c>
      <c r="BM664">
        <v>60.727269999999997</v>
      </c>
      <c r="BN664">
        <v>58.590910000000001</v>
      </c>
      <c r="BO664">
        <v>58.022730000000003</v>
      </c>
      <c r="DL664">
        <v>19</v>
      </c>
      <c r="DM664">
        <v>19</v>
      </c>
    </row>
    <row r="665" spans="1:121" hidden="1" x14ac:dyDescent="0.25">
      <c r="A665" t="s">
        <v>62</v>
      </c>
      <c r="B665" t="s">
        <v>102</v>
      </c>
      <c r="C665" t="s">
        <v>61</v>
      </c>
      <c r="D665" t="s">
        <v>61</v>
      </c>
      <c r="E665" t="s">
        <v>61</v>
      </c>
      <c r="F665" t="s">
        <v>61</v>
      </c>
      <c r="G665" t="s">
        <v>61</v>
      </c>
      <c r="H665" t="s">
        <v>102</v>
      </c>
      <c r="I665" t="s">
        <v>184</v>
      </c>
      <c r="J665" s="22">
        <v>43753</v>
      </c>
      <c r="K665" s="28">
        <v>19</v>
      </c>
      <c r="L665">
        <v>19</v>
      </c>
      <c r="M665">
        <v>2</v>
      </c>
      <c r="N665">
        <v>2</v>
      </c>
      <c r="O665">
        <v>0</v>
      </c>
      <c r="P665">
        <v>0</v>
      </c>
      <c r="Q665">
        <v>1</v>
      </c>
      <c r="R665">
        <v>0</v>
      </c>
      <c r="S665" s="28">
        <v>1</v>
      </c>
      <c r="AR665">
        <v>53.75</v>
      </c>
      <c r="AS665">
        <v>52.25</v>
      </c>
      <c r="AT665">
        <v>51.25</v>
      </c>
      <c r="AU665">
        <v>50.5</v>
      </c>
      <c r="AV665">
        <v>50.5</v>
      </c>
      <c r="AW665">
        <v>51</v>
      </c>
      <c r="AX665">
        <v>53</v>
      </c>
      <c r="AY665">
        <v>54</v>
      </c>
      <c r="AZ665">
        <v>54</v>
      </c>
      <c r="BA665">
        <v>54.5</v>
      </c>
      <c r="BB665">
        <v>55.5</v>
      </c>
      <c r="BC665">
        <v>58</v>
      </c>
      <c r="BD665">
        <v>61.25</v>
      </c>
      <c r="BE665">
        <v>62.5</v>
      </c>
      <c r="BF665">
        <v>63.5</v>
      </c>
      <c r="BG665">
        <v>66</v>
      </c>
      <c r="BH665">
        <v>69.25</v>
      </c>
      <c r="BI665">
        <v>69.75</v>
      </c>
      <c r="BJ665">
        <v>67.25</v>
      </c>
      <c r="BK665">
        <v>63</v>
      </c>
      <c r="BL665">
        <v>60.25</v>
      </c>
      <c r="BM665">
        <v>58</v>
      </c>
      <c r="BN665">
        <v>56.25</v>
      </c>
      <c r="BO665">
        <v>55.5</v>
      </c>
      <c r="DL665">
        <v>19</v>
      </c>
      <c r="DM665">
        <v>19</v>
      </c>
    </row>
    <row r="666" spans="1:121" hidden="1" x14ac:dyDescent="0.25">
      <c r="A666" t="s">
        <v>62</v>
      </c>
      <c r="B666" t="s">
        <v>36</v>
      </c>
      <c r="C666" t="s">
        <v>36</v>
      </c>
      <c r="D666" t="s">
        <v>61</v>
      </c>
      <c r="E666" t="s">
        <v>61</v>
      </c>
      <c r="F666" t="s">
        <v>61</v>
      </c>
      <c r="G666" t="s">
        <v>61</v>
      </c>
      <c r="H666" t="s">
        <v>61</v>
      </c>
      <c r="I666" t="s">
        <v>184</v>
      </c>
      <c r="J666" s="22">
        <v>43753</v>
      </c>
      <c r="K666" s="28">
        <v>19</v>
      </c>
      <c r="L666">
        <v>19</v>
      </c>
      <c r="M666">
        <v>23</v>
      </c>
      <c r="N666">
        <v>23</v>
      </c>
      <c r="O666">
        <v>0</v>
      </c>
      <c r="P666">
        <v>0</v>
      </c>
      <c r="Q666">
        <v>0</v>
      </c>
      <c r="R666">
        <v>0</v>
      </c>
      <c r="S666" s="28">
        <v>0</v>
      </c>
      <c r="T666">
        <v>30690.59</v>
      </c>
      <c r="U666">
        <v>29220.61</v>
      </c>
      <c r="V666">
        <v>28434.81</v>
      </c>
      <c r="W666">
        <v>28404.25</v>
      </c>
      <c r="X666">
        <v>28524.67</v>
      </c>
      <c r="Y666">
        <v>29567.56</v>
      </c>
      <c r="Z666">
        <v>32081.51</v>
      </c>
      <c r="AA666">
        <v>33440.839999999997</v>
      </c>
      <c r="AB666">
        <v>34684.61</v>
      </c>
      <c r="AC666">
        <v>36134.78</v>
      </c>
      <c r="AD666">
        <v>36555.339999999997</v>
      </c>
      <c r="AE666">
        <v>35440.39</v>
      </c>
      <c r="AF666">
        <v>36774.11</v>
      </c>
      <c r="AG666">
        <v>37979.760000000002</v>
      </c>
      <c r="AH666">
        <v>38169.93</v>
      </c>
      <c r="AI666">
        <v>38726.21</v>
      </c>
      <c r="AJ666">
        <v>39168.339999999997</v>
      </c>
      <c r="AK666">
        <v>34032.04</v>
      </c>
      <c r="AL666">
        <v>33454.85</v>
      </c>
      <c r="AM666">
        <v>36577.69</v>
      </c>
      <c r="AN666">
        <v>40062.31</v>
      </c>
      <c r="AO666">
        <v>40145.870000000003</v>
      </c>
      <c r="AP666">
        <v>36174.980000000003</v>
      </c>
      <c r="AQ666">
        <v>33776.36</v>
      </c>
      <c r="AR666">
        <v>56.108699999999999</v>
      </c>
      <c r="AS666">
        <v>54.652169999999998</v>
      </c>
      <c r="AT666">
        <v>53.326090000000001</v>
      </c>
      <c r="AU666">
        <v>52.608699999999999</v>
      </c>
      <c r="AV666">
        <v>52</v>
      </c>
      <c r="AW666">
        <v>51.956519999999998</v>
      </c>
      <c r="AX666">
        <v>52.565219999999997</v>
      </c>
      <c r="AY666">
        <v>52.695650000000001</v>
      </c>
      <c r="AZ666">
        <v>53.195650000000001</v>
      </c>
      <c r="BA666">
        <v>55.478259999999999</v>
      </c>
      <c r="BB666">
        <v>57.891300000000001</v>
      </c>
      <c r="BC666">
        <v>60.565219999999997</v>
      </c>
      <c r="BD666">
        <v>62</v>
      </c>
      <c r="BE666">
        <v>65.434780000000003</v>
      </c>
      <c r="BF666">
        <v>68.5</v>
      </c>
      <c r="BG666">
        <v>70.804339999999996</v>
      </c>
      <c r="BH666">
        <v>74.130430000000004</v>
      </c>
      <c r="BI666">
        <v>74.217389999999995</v>
      </c>
      <c r="BJ666">
        <v>69.956519999999998</v>
      </c>
      <c r="BK666">
        <v>64.434780000000003</v>
      </c>
      <c r="BL666">
        <v>61.782609999999998</v>
      </c>
      <c r="BM666">
        <v>60.36956</v>
      </c>
      <c r="BN666">
        <v>58.304349999999999</v>
      </c>
      <c r="BO666">
        <v>57.826090000000001</v>
      </c>
      <c r="BP666">
        <v>-2132.5329999999999</v>
      </c>
      <c r="BQ666">
        <v>-2434.1469999999999</v>
      </c>
      <c r="BR666">
        <v>-968.3614</v>
      </c>
      <c r="BS666">
        <v>-896.12819999999999</v>
      </c>
      <c r="BT666">
        <v>-1014.208</v>
      </c>
      <c r="BU666">
        <v>-917.60310000000004</v>
      </c>
      <c r="BV666">
        <v>610.99009999999998</v>
      </c>
      <c r="BW666">
        <v>818.72199999999998</v>
      </c>
      <c r="BX666">
        <v>408.98419999999999</v>
      </c>
      <c r="BY666">
        <v>91.915899999999993</v>
      </c>
      <c r="BZ666">
        <v>-1195.1489999999999</v>
      </c>
      <c r="CA666">
        <v>-370.70460000000003</v>
      </c>
      <c r="CB666">
        <v>-362.82380000000001</v>
      </c>
      <c r="CC666">
        <v>-120.24630000000001</v>
      </c>
      <c r="CD666">
        <v>924.24159999999995</v>
      </c>
      <c r="CE666">
        <v>1154.1880000000001</v>
      </c>
      <c r="CF666">
        <v>3219.386</v>
      </c>
      <c r="CG666">
        <v>8853.1329999999998</v>
      </c>
      <c r="CH666">
        <v>9367.02</v>
      </c>
      <c r="CI666">
        <v>5268.0209999999997</v>
      </c>
      <c r="CJ666">
        <v>581.14369999999997</v>
      </c>
      <c r="CK666">
        <v>-418.82249999999999</v>
      </c>
      <c r="CL666">
        <v>452.78609999999998</v>
      </c>
      <c r="CM666">
        <v>-71.484179999999995</v>
      </c>
      <c r="CN666">
        <v>1047019</v>
      </c>
      <c r="CO666">
        <v>2451601</v>
      </c>
      <c r="CP666">
        <v>950219.1</v>
      </c>
      <c r="CQ666">
        <v>575369.1</v>
      </c>
      <c r="CR666">
        <v>695361.5</v>
      </c>
      <c r="CS666">
        <v>861165.7</v>
      </c>
      <c r="CT666">
        <v>76729.27</v>
      </c>
      <c r="CU666">
        <v>92527.360000000001</v>
      </c>
      <c r="CV666">
        <v>554292.80000000005</v>
      </c>
      <c r="CW666">
        <v>1301605</v>
      </c>
      <c r="CX666">
        <v>385206.3</v>
      </c>
      <c r="CY666">
        <v>1633842</v>
      </c>
      <c r="CZ666">
        <v>1133281</v>
      </c>
      <c r="DA666">
        <v>687564.6</v>
      </c>
      <c r="DB666">
        <v>683100.4</v>
      </c>
      <c r="DC666">
        <v>549104.30000000005</v>
      </c>
      <c r="DD666">
        <v>2609352</v>
      </c>
      <c r="DE666">
        <v>3705506</v>
      </c>
      <c r="DF666">
        <v>2514580</v>
      </c>
      <c r="DG666">
        <v>721048.2</v>
      </c>
      <c r="DH666">
        <v>564698.1</v>
      </c>
      <c r="DI666">
        <v>886254.1</v>
      </c>
      <c r="DJ666">
        <v>64125.5</v>
      </c>
      <c r="DK666">
        <v>606602</v>
      </c>
      <c r="DL666">
        <v>19</v>
      </c>
      <c r="DM666">
        <v>19</v>
      </c>
    </row>
    <row r="667" spans="1:121" hidden="1" x14ac:dyDescent="0.25">
      <c r="A667" t="s">
        <v>62</v>
      </c>
      <c r="B667" t="s">
        <v>31</v>
      </c>
      <c r="C667" t="s">
        <v>61</v>
      </c>
      <c r="D667" t="s">
        <v>61</v>
      </c>
      <c r="E667" t="s">
        <v>31</v>
      </c>
      <c r="F667" t="s">
        <v>61</v>
      </c>
      <c r="G667" t="s">
        <v>61</v>
      </c>
      <c r="H667" t="s">
        <v>61</v>
      </c>
      <c r="I667" t="s">
        <v>184</v>
      </c>
      <c r="J667" s="22">
        <v>43753</v>
      </c>
      <c r="K667" s="28">
        <v>19</v>
      </c>
      <c r="L667">
        <v>19</v>
      </c>
      <c r="M667">
        <v>1</v>
      </c>
      <c r="N667">
        <v>1</v>
      </c>
      <c r="O667">
        <v>0</v>
      </c>
      <c r="P667">
        <v>1</v>
      </c>
      <c r="Q667">
        <v>1</v>
      </c>
      <c r="R667">
        <v>1</v>
      </c>
      <c r="S667" s="28">
        <v>1</v>
      </c>
      <c r="AR667">
        <v>53</v>
      </c>
      <c r="AS667">
        <v>51.5</v>
      </c>
      <c r="AT667">
        <v>51</v>
      </c>
      <c r="AU667">
        <v>50.5</v>
      </c>
      <c r="AV667">
        <v>50.5</v>
      </c>
      <c r="AW667">
        <v>50</v>
      </c>
      <c r="AX667">
        <v>52.5</v>
      </c>
      <c r="AY667">
        <v>54</v>
      </c>
      <c r="AZ667">
        <v>54.5</v>
      </c>
      <c r="BA667">
        <v>55</v>
      </c>
      <c r="BB667">
        <v>55.5</v>
      </c>
      <c r="BC667">
        <v>57.5</v>
      </c>
      <c r="BD667">
        <v>59.5</v>
      </c>
      <c r="BE667">
        <v>61.5</v>
      </c>
      <c r="BF667">
        <v>62.5</v>
      </c>
      <c r="BG667">
        <v>65</v>
      </c>
      <c r="BH667">
        <v>67.5</v>
      </c>
      <c r="BI667">
        <v>68</v>
      </c>
      <c r="BJ667">
        <v>64.5</v>
      </c>
      <c r="BK667">
        <v>60.5</v>
      </c>
      <c r="BL667">
        <v>58.5</v>
      </c>
      <c r="BM667">
        <v>56.5</v>
      </c>
      <c r="BN667">
        <v>55.5</v>
      </c>
      <c r="BO667">
        <v>55</v>
      </c>
      <c r="DL667">
        <v>19</v>
      </c>
      <c r="DM667">
        <v>19</v>
      </c>
    </row>
    <row r="668" spans="1:121" hidden="1" x14ac:dyDescent="0.25">
      <c r="A668" t="s">
        <v>62</v>
      </c>
      <c r="B668" t="s">
        <v>61</v>
      </c>
      <c r="C668" t="s">
        <v>61</v>
      </c>
      <c r="D668" t="s">
        <v>61</v>
      </c>
      <c r="E668" t="s">
        <v>61</v>
      </c>
      <c r="F668" t="s">
        <v>61</v>
      </c>
      <c r="G668" t="s">
        <v>61</v>
      </c>
      <c r="H668" t="s">
        <v>61</v>
      </c>
      <c r="I668" t="s">
        <v>184</v>
      </c>
      <c r="J668" s="22">
        <v>43753</v>
      </c>
      <c r="K668" s="28">
        <v>19</v>
      </c>
      <c r="L668">
        <v>19</v>
      </c>
      <c r="M668">
        <v>24</v>
      </c>
      <c r="N668">
        <v>24</v>
      </c>
      <c r="O668">
        <v>0</v>
      </c>
      <c r="P668">
        <v>0</v>
      </c>
      <c r="Q668">
        <v>0</v>
      </c>
      <c r="R668">
        <v>0</v>
      </c>
      <c r="S668" s="28">
        <v>0</v>
      </c>
      <c r="T668">
        <v>30709.31</v>
      </c>
      <c r="U668">
        <v>29239.65</v>
      </c>
      <c r="V668">
        <v>28453.69</v>
      </c>
      <c r="W668">
        <v>28423.21</v>
      </c>
      <c r="X668">
        <v>28543.39</v>
      </c>
      <c r="Y668">
        <v>29586.28</v>
      </c>
      <c r="Z668">
        <v>32100.55</v>
      </c>
      <c r="AA668">
        <v>33460.120000000003</v>
      </c>
      <c r="AB668">
        <v>34708.449999999997</v>
      </c>
      <c r="AC668">
        <v>36159.9</v>
      </c>
      <c r="AD668">
        <v>36580.94</v>
      </c>
      <c r="AE668">
        <v>35467.19</v>
      </c>
      <c r="AF668">
        <v>36801.47</v>
      </c>
      <c r="AG668">
        <v>38007.279999999999</v>
      </c>
      <c r="AH668">
        <v>38198.65</v>
      </c>
      <c r="AI668">
        <v>38755.97</v>
      </c>
      <c r="AJ668">
        <v>39202.1</v>
      </c>
      <c r="AK668">
        <v>34066.76</v>
      </c>
      <c r="AL668">
        <v>33484.050000000003</v>
      </c>
      <c r="AM668">
        <v>36605.69</v>
      </c>
      <c r="AN668">
        <v>40089.03</v>
      </c>
      <c r="AO668">
        <v>40172.35</v>
      </c>
      <c r="AP668">
        <v>36199.78</v>
      </c>
      <c r="AQ668">
        <v>33795.879999999997</v>
      </c>
      <c r="AR668">
        <v>56.104170000000003</v>
      </c>
      <c r="AS668">
        <v>54.604170000000003</v>
      </c>
      <c r="AT668">
        <v>53.25</v>
      </c>
      <c r="AU668">
        <v>52.5</v>
      </c>
      <c r="AV668">
        <v>51.875</v>
      </c>
      <c r="AW668">
        <v>51.791670000000003</v>
      </c>
      <c r="AX668">
        <v>52.354170000000003</v>
      </c>
      <c r="AY668">
        <v>52.458329999999997</v>
      </c>
      <c r="AZ668">
        <v>52.979170000000003</v>
      </c>
      <c r="BA668">
        <v>55.395829999999997</v>
      </c>
      <c r="BB668">
        <v>57.916670000000003</v>
      </c>
      <c r="BC668">
        <v>60.6875</v>
      </c>
      <c r="BD668">
        <v>62.145829999999997</v>
      </c>
      <c r="BE668">
        <v>65.5625</v>
      </c>
      <c r="BF668">
        <v>68.645840000000007</v>
      </c>
      <c r="BG668">
        <v>71</v>
      </c>
      <c r="BH668">
        <v>74.270840000000007</v>
      </c>
      <c r="BI668">
        <v>74.395840000000007</v>
      </c>
      <c r="BJ668">
        <v>70.1875</v>
      </c>
      <c r="BK668">
        <v>64.666659999999993</v>
      </c>
      <c r="BL668">
        <v>61.958329999999997</v>
      </c>
      <c r="BM668">
        <v>60.5</v>
      </c>
      <c r="BN668">
        <v>58.395829999999997</v>
      </c>
      <c r="BO668">
        <v>57.8125</v>
      </c>
      <c r="BP668">
        <v>-2132.614</v>
      </c>
      <c r="BQ668">
        <v>-2433.348</v>
      </c>
      <c r="BR668">
        <v>-967.63530000000003</v>
      </c>
      <c r="BS668">
        <v>-895.54459999999995</v>
      </c>
      <c r="BT668">
        <v>-1013.896</v>
      </c>
      <c r="BU668">
        <v>-917.5992</v>
      </c>
      <c r="BV668">
        <v>611.21420000000001</v>
      </c>
      <c r="BW668">
        <v>819.63499999999999</v>
      </c>
      <c r="BX668">
        <v>408.56</v>
      </c>
      <c r="BY668">
        <v>90.886369999999999</v>
      </c>
      <c r="BZ668">
        <v>-1195.18</v>
      </c>
      <c r="CA668">
        <v>-370.68270000000001</v>
      </c>
      <c r="CB668">
        <v>-362.81360000000001</v>
      </c>
      <c r="CC668">
        <v>-120.11109999999999</v>
      </c>
      <c r="CD668">
        <v>923.66499999999996</v>
      </c>
      <c r="CE668">
        <v>1153.585</v>
      </c>
      <c r="CF668">
        <v>3213.558</v>
      </c>
      <c r="CG668">
        <v>8847.6350000000002</v>
      </c>
      <c r="CH668">
        <v>9366.5509999999995</v>
      </c>
      <c r="CI668">
        <v>5267.674</v>
      </c>
      <c r="CJ668">
        <v>581.10059999999999</v>
      </c>
      <c r="CK668">
        <v>-418.66800000000001</v>
      </c>
      <c r="CL668">
        <v>451.72809999999998</v>
      </c>
      <c r="CM668">
        <v>-71.374030000000005</v>
      </c>
      <c r="CN668">
        <v>1047019</v>
      </c>
      <c r="CO668">
        <v>2451602</v>
      </c>
      <c r="CP668">
        <v>950219.4</v>
      </c>
      <c r="CQ668">
        <v>575369.30000000005</v>
      </c>
      <c r="CR668">
        <v>695361.6</v>
      </c>
      <c r="CS668">
        <v>861165.8</v>
      </c>
      <c r="CT668">
        <v>76729.38</v>
      </c>
      <c r="CU668">
        <v>92527.42</v>
      </c>
      <c r="CV668">
        <v>554292.9</v>
      </c>
      <c r="CW668">
        <v>1301605</v>
      </c>
      <c r="CX668">
        <v>385206.4</v>
      </c>
      <c r="CY668">
        <v>1633842</v>
      </c>
      <c r="CZ668">
        <v>1133282</v>
      </c>
      <c r="DA668">
        <v>687564.7</v>
      </c>
      <c r="DB668">
        <v>683100.6</v>
      </c>
      <c r="DC668">
        <v>549104.9</v>
      </c>
      <c r="DD668">
        <v>2609353</v>
      </c>
      <c r="DE668">
        <v>3705507</v>
      </c>
      <c r="DF668">
        <v>2514580</v>
      </c>
      <c r="DG668">
        <v>721048.3</v>
      </c>
      <c r="DH668">
        <v>564698.19999999995</v>
      </c>
      <c r="DI668">
        <v>886254.4</v>
      </c>
      <c r="DJ668">
        <v>64125.99</v>
      </c>
      <c r="DK668">
        <v>606602.19999999995</v>
      </c>
      <c r="DL668">
        <v>19</v>
      </c>
      <c r="DM668">
        <v>19</v>
      </c>
    </row>
    <row r="669" spans="1:121" hidden="1" x14ac:dyDescent="0.25">
      <c r="A669" t="s">
        <v>62</v>
      </c>
      <c r="B669" t="s">
        <v>187</v>
      </c>
      <c r="C669" t="s">
        <v>61</v>
      </c>
      <c r="D669" t="s">
        <v>187</v>
      </c>
      <c r="E669" t="s">
        <v>61</v>
      </c>
      <c r="F669" t="s">
        <v>61</v>
      </c>
      <c r="G669" t="s">
        <v>61</v>
      </c>
      <c r="H669" t="s">
        <v>61</v>
      </c>
      <c r="I669" t="s">
        <v>184</v>
      </c>
      <c r="J669" s="22">
        <v>43753</v>
      </c>
      <c r="K669" s="28">
        <v>19</v>
      </c>
      <c r="L669">
        <v>19</v>
      </c>
      <c r="M669">
        <v>1</v>
      </c>
      <c r="N669">
        <v>1</v>
      </c>
      <c r="O669">
        <v>0</v>
      </c>
      <c r="P669">
        <v>1</v>
      </c>
      <c r="Q669">
        <v>1</v>
      </c>
      <c r="R669">
        <v>1</v>
      </c>
      <c r="S669" s="28">
        <v>1</v>
      </c>
      <c r="AR669">
        <v>54.5</v>
      </c>
      <c r="AS669">
        <v>53</v>
      </c>
      <c r="AT669">
        <v>51.5</v>
      </c>
      <c r="AU669">
        <v>50.5</v>
      </c>
      <c r="AV669">
        <v>50.5</v>
      </c>
      <c r="AW669">
        <v>52</v>
      </c>
      <c r="AX669">
        <v>53.5</v>
      </c>
      <c r="AY669">
        <v>54</v>
      </c>
      <c r="AZ669">
        <v>53.5</v>
      </c>
      <c r="BA669">
        <v>54</v>
      </c>
      <c r="BB669">
        <v>55.5</v>
      </c>
      <c r="BC669">
        <v>58.5</v>
      </c>
      <c r="BD669">
        <v>63</v>
      </c>
      <c r="BE669">
        <v>63.5</v>
      </c>
      <c r="BF669">
        <v>64.5</v>
      </c>
      <c r="BG669">
        <v>67</v>
      </c>
      <c r="BH669">
        <v>71</v>
      </c>
      <c r="BI669">
        <v>71.5</v>
      </c>
      <c r="BJ669">
        <v>70</v>
      </c>
      <c r="BK669">
        <v>65.5</v>
      </c>
      <c r="BL669">
        <v>62</v>
      </c>
      <c r="BM669">
        <v>59.5</v>
      </c>
      <c r="BN669">
        <v>57</v>
      </c>
      <c r="BO669">
        <v>56</v>
      </c>
      <c r="DL669">
        <v>19</v>
      </c>
      <c r="DM669">
        <v>19</v>
      </c>
    </row>
    <row r="670" spans="1:121" hidden="1" x14ac:dyDescent="0.25">
      <c r="A670" t="s">
        <v>62</v>
      </c>
      <c r="B670" t="s">
        <v>202</v>
      </c>
      <c r="C670" t="s">
        <v>61</v>
      </c>
      <c r="D670" t="s">
        <v>61</v>
      </c>
      <c r="E670" t="s">
        <v>61</v>
      </c>
      <c r="F670" t="s">
        <v>97</v>
      </c>
      <c r="G670" t="s">
        <v>61</v>
      </c>
      <c r="H670" t="s">
        <v>61</v>
      </c>
      <c r="I670" t="s">
        <v>184</v>
      </c>
      <c r="J670" s="22">
        <v>43753</v>
      </c>
      <c r="K670" s="28">
        <v>19</v>
      </c>
      <c r="L670">
        <v>19</v>
      </c>
      <c r="M670">
        <v>24</v>
      </c>
      <c r="N670">
        <v>24</v>
      </c>
      <c r="O670">
        <v>0</v>
      </c>
      <c r="P670">
        <v>0</v>
      </c>
      <c r="Q670">
        <v>0</v>
      </c>
      <c r="R670">
        <v>0</v>
      </c>
      <c r="S670" s="28">
        <v>0</v>
      </c>
      <c r="T670">
        <v>30709.31</v>
      </c>
      <c r="U670">
        <v>29239.65</v>
      </c>
      <c r="V670">
        <v>28453.69</v>
      </c>
      <c r="W670">
        <v>28423.21</v>
      </c>
      <c r="X670">
        <v>28543.39</v>
      </c>
      <c r="Y670">
        <v>29586.28</v>
      </c>
      <c r="Z670">
        <v>32100.55</v>
      </c>
      <c r="AA670">
        <v>33460.120000000003</v>
      </c>
      <c r="AB670">
        <v>34708.449999999997</v>
      </c>
      <c r="AC670">
        <v>36159.9</v>
      </c>
      <c r="AD670">
        <v>36580.94</v>
      </c>
      <c r="AE670">
        <v>35467.19</v>
      </c>
      <c r="AF670">
        <v>36801.47</v>
      </c>
      <c r="AG670">
        <v>38007.279999999999</v>
      </c>
      <c r="AH670">
        <v>38198.65</v>
      </c>
      <c r="AI670">
        <v>38755.97</v>
      </c>
      <c r="AJ670">
        <v>39202.1</v>
      </c>
      <c r="AK670">
        <v>34066.76</v>
      </c>
      <c r="AL670">
        <v>33484.050000000003</v>
      </c>
      <c r="AM670">
        <v>36605.69</v>
      </c>
      <c r="AN670">
        <v>40089.03</v>
      </c>
      <c r="AO670">
        <v>40172.35</v>
      </c>
      <c r="AP670">
        <v>36199.78</v>
      </c>
      <c r="AQ670">
        <v>33795.879999999997</v>
      </c>
      <c r="AR670">
        <v>56.104170000000003</v>
      </c>
      <c r="AS670">
        <v>54.604170000000003</v>
      </c>
      <c r="AT670">
        <v>53.25</v>
      </c>
      <c r="AU670">
        <v>52.5</v>
      </c>
      <c r="AV670">
        <v>51.875</v>
      </c>
      <c r="AW670">
        <v>51.791670000000003</v>
      </c>
      <c r="AX670">
        <v>52.354170000000003</v>
      </c>
      <c r="AY670">
        <v>52.458329999999997</v>
      </c>
      <c r="AZ670">
        <v>52.979170000000003</v>
      </c>
      <c r="BA670">
        <v>55.395829999999997</v>
      </c>
      <c r="BB670">
        <v>57.916670000000003</v>
      </c>
      <c r="BC670">
        <v>60.6875</v>
      </c>
      <c r="BD670">
        <v>62.145829999999997</v>
      </c>
      <c r="BE670">
        <v>65.5625</v>
      </c>
      <c r="BF670">
        <v>68.645840000000007</v>
      </c>
      <c r="BG670">
        <v>71</v>
      </c>
      <c r="BH670">
        <v>74.270840000000007</v>
      </c>
      <c r="BI670">
        <v>74.395840000000007</v>
      </c>
      <c r="BJ670">
        <v>70.1875</v>
      </c>
      <c r="BK670">
        <v>64.666659999999993</v>
      </c>
      <c r="BL670">
        <v>61.958329999999997</v>
      </c>
      <c r="BM670">
        <v>60.5</v>
      </c>
      <c r="BN670">
        <v>58.395829999999997</v>
      </c>
      <c r="BO670">
        <v>57.8125</v>
      </c>
      <c r="BP670">
        <v>-2132.614</v>
      </c>
      <c r="BQ670">
        <v>-2433.348</v>
      </c>
      <c r="BR670">
        <v>-967.63530000000003</v>
      </c>
      <c r="BS670">
        <v>-895.54459999999995</v>
      </c>
      <c r="BT670">
        <v>-1013.896</v>
      </c>
      <c r="BU670">
        <v>-917.5992</v>
      </c>
      <c r="BV670">
        <v>611.21420000000001</v>
      </c>
      <c r="BW670">
        <v>819.63499999999999</v>
      </c>
      <c r="BX670">
        <v>408.56</v>
      </c>
      <c r="BY670">
        <v>90.886369999999999</v>
      </c>
      <c r="BZ670">
        <v>-1195.18</v>
      </c>
      <c r="CA670">
        <v>-370.68270000000001</v>
      </c>
      <c r="CB670">
        <v>-362.81360000000001</v>
      </c>
      <c r="CC670">
        <v>-120.11109999999999</v>
      </c>
      <c r="CD670">
        <v>923.66499999999996</v>
      </c>
      <c r="CE670">
        <v>1153.585</v>
      </c>
      <c r="CF670">
        <v>3213.558</v>
      </c>
      <c r="CG670">
        <v>8847.6350000000002</v>
      </c>
      <c r="CH670">
        <v>9366.5509999999995</v>
      </c>
      <c r="CI670">
        <v>5267.674</v>
      </c>
      <c r="CJ670">
        <v>581.10059999999999</v>
      </c>
      <c r="CK670">
        <v>-418.66800000000001</v>
      </c>
      <c r="CL670">
        <v>451.72809999999998</v>
      </c>
      <c r="CM670">
        <v>-71.374030000000005</v>
      </c>
      <c r="CN670">
        <v>1047019</v>
      </c>
      <c r="CO670">
        <v>2451602</v>
      </c>
      <c r="CP670">
        <v>950219.4</v>
      </c>
      <c r="CQ670">
        <v>575369.30000000005</v>
      </c>
      <c r="CR670">
        <v>695361.6</v>
      </c>
      <c r="CS670">
        <v>861165.8</v>
      </c>
      <c r="CT670">
        <v>76729.38</v>
      </c>
      <c r="CU670">
        <v>92527.42</v>
      </c>
      <c r="CV670">
        <v>554292.9</v>
      </c>
      <c r="CW670">
        <v>1301605</v>
      </c>
      <c r="CX670">
        <v>385206.4</v>
      </c>
      <c r="CY670">
        <v>1633842</v>
      </c>
      <c r="CZ670">
        <v>1133282</v>
      </c>
      <c r="DA670">
        <v>687564.7</v>
      </c>
      <c r="DB670">
        <v>683100.6</v>
      </c>
      <c r="DC670">
        <v>549104.9</v>
      </c>
      <c r="DD670">
        <v>2609353</v>
      </c>
      <c r="DE670">
        <v>3705507</v>
      </c>
      <c r="DF670">
        <v>2514580</v>
      </c>
      <c r="DG670">
        <v>721048.3</v>
      </c>
      <c r="DH670">
        <v>564698.19999999995</v>
      </c>
      <c r="DI670">
        <v>886254.4</v>
      </c>
      <c r="DJ670">
        <v>64125.99</v>
      </c>
      <c r="DK670">
        <v>606602.19999999995</v>
      </c>
      <c r="DL670">
        <v>19</v>
      </c>
      <c r="DM670">
        <v>19</v>
      </c>
    </row>
    <row r="671" spans="1:121" hidden="1" x14ac:dyDescent="0.25">
      <c r="A671" t="s">
        <v>62</v>
      </c>
      <c r="B671" t="s">
        <v>34</v>
      </c>
      <c r="C671" t="s">
        <v>34</v>
      </c>
      <c r="D671" t="s">
        <v>61</v>
      </c>
      <c r="E671" t="s">
        <v>61</v>
      </c>
      <c r="F671" t="s">
        <v>61</v>
      </c>
      <c r="G671" t="s">
        <v>61</v>
      </c>
      <c r="H671" t="s">
        <v>61</v>
      </c>
      <c r="I671" t="s">
        <v>184</v>
      </c>
      <c r="J671" s="22">
        <v>43753</v>
      </c>
      <c r="K671" s="28">
        <v>19</v>
      </c>
      <c r="L671">
        <v>19</v>
      </c>
      <c r="M671">
        <v>1</v>
      </c>
      <c r="N671">
        <v>1</v>
      </c>
      <c r="O671">
        <v>0</v>
      </c>
      <c r="P671">
        <v>1</v>
      </c>
      <c r="Q671">
        <v>1</v>
      </c>
      <c r="R671">
        <v>1</v>
      </c>
      <c r="S671" s="28">
        <v>1</v>
      </c>
      <c r="AR671">
        <v>56</v>
      </c>
      <c r="AS671">
        <v>53.5</v>
      </c>
      <c r="AT671">
        <v>51.5</v>
      </c>
      <c r="AU671">
        <v>50</v>
      </c>
      <c r="AV671">
        <v>49</v>
      </c>
      <c r="AW671">
        <v>48</v>
      </c>
      <c r="AX671">
        <v>47.5</v>
      </c>
      <c r="AY671">
        <v>47</v>
      </c>
      <c r="AZ671">
        <v>48</v>
      </c>
      <c r="BA671">
        <v>53.5</v>
      </c>
      <c r="BB671">
        <v>58.5</v>
      </c>
      <c r="BC671">
        <v>63.5</v>
      </c>
      <c r="BD671">
        <v>65.5</v>
      </c>
      <c r="BE671">
        <v>68.5</v>
      </c>
      <c r="BF671">
        <v>72</v>
      </c>
      <c r="BG671">
        <v>75.5</v>
      </c>
      <c r="BH671">
        <v>77.5</v>
      </c>
      <c r="BI671">
        <v>78.5</v>
      </c>
      <c r="BJ671">
        <v>75.5</v>
      </c>
      <c r="BK671">
        <v>70</v>
      </c>
      <c r="BL671">
        <v>66</v>
      </c>
      <c r="BM671">
        <v>63.5</v>
      </c>
      <c r="BN671">
        <v>60.5</v>
      </c>
      <c r="BO671">
        <v>57.5</v>
      </c>
      <c r="DL671">
        <v>19</v>
      </c>
      <c r="DM671">
        <v>19</v>
      </c>
    </row>
    <row r="672" spans="1:121" hidden="1" x14ac:dyDescent="0.25">
      <c r="A672" t="s">
        <v>62</v>
      </c>
      <c r="B672" t="s">
        <v>188</v>
      </c>
      <c r="C672" t="s">
        <v>61</v>
      </c>
      <c r="D672" t="s">
        <v>188</v>
      </c>
      <c r="E672" t="s">
        <v>61</v>
      </c>
      <c r="F672" t="s">
        <v>61</v>
      </c>
      <c r="G672" t="s">
        <v>61</v>
      </c>
      <c r="H672" t="s">
        <v>61</v>
      </c>
      <c r="I672" t="s">
        <v>184</v>
      </c>
      <c r="J672" s="22">
        <v>43753</v>
      </c>
      <c r="K672" s="28">
        <v>19</v>
      </c>
      <c r="L672">
        <v>19</v>
      </c>
      <c r="M672">
        <v>1</v>
      </c>
      <c r="N672">
        <v>1</v>
      </c>
      <c r="O672">
        <v>0</v>
      </c>
      <c r="P672">
        <v>1</v>
      </c>
      <c r="Q672">
        <v>1</v>
      </c>
      <c r="R672">
        <v>1</v>
      </c>
      <c r="S672" s="28">
        <v>1</v>
      </c>
      <c r="AR672">
        <v>53</v>
      </c>
      <c r="AS672">
        <v>51.5</v>
      </c>
      <c r="AT672">
        <v>51</v>
      </c>
      <c r="AU672">
        <v>50.5</v>
      </c>
      <c r="AV672">
        <v>50.5</v>
      </c>
      <c r="AW672">
        <v>50</v>
      </c>
      <c r="AX672">
        <v>52.5</v>
      </c>
      <c r="AY672">
        <v>54</v>
      </c>
      <c r="AZ672">
        <v>54.5</v>
      </c>
      <c r="BA672">
        <v>55</v>
      </c>
      <c r="BB672">
        <v>55.5</v>
      </c>
      <c r="BC672">
        <v>57.5</v>
      </c>
      <c r="BD672">
        <v>59.5</v>
      </c>
      <c r="BE672">
        <v>61.5</v>
      </c>
      <c r="BF672">
        <v>62.5</v>
      </c>
      <c r="BG672">
        <v>65</v>
      </c>
      <c r="BH672">
        <v>67.5</v>
      </c>
      <c r="BI672">
        <v>68</v>
      </c>
      <c r="BJ672">
        <v>64.5</v>
      </c>
      <c r="BK672">
        <v>60.5</v>
      </c>
      <c r="BL672">
        <v>58.5</v>
      </c>
      <c r="BM672">
        <v>56.5</v>
      </c>
      <c r="BN672">
        <v>55.5</v>
      </c>
      <c r="BO672">
        <v>55</v>
      </c>
      <c r="DL672">
        <v>19</v>
      </c>
      <c r="DM672">
        <v>19</v>
      </c>
    </row>
    <row r="673" spans="1:117" hidden="1" x14ac:dyDescent="0.25">
      <c r="A673" t="s">
        <v>62</v>
      </c>
      <c r="B673" t="s">
        <v>213</v>
      </c>
      <c r="C673" t="s">
        <v>61</v>
      </c>
      <c r="D673" t="s">
        <v>213</v>
      </c>
      <c r="E673" t="s">
        <v>61</v>
      </c>
      <c r="F673" t="s">
        <v>61</v>
      </c>
      <c r="G673" t="s">
        <v>61</v>
      </c>
      <c r="H673" t="s">
        <v>61</v>
      </c>
      <c r="I673" t="s">
        <v>184</v>
      </c>
      <c r="J673" s="22">
        <v>43753</v>
      </c>
      <c r="K673" s="28">
        <v>19</v>
      </c>
      <c r="L673">
        <v>19</v>
      </c>
      <c r="M673">
        <v>22</v>
      </c>
      <c r="N673">
        <v>22</v>
      </c>
      <c r="O673">
        <v>0</v>
      </c>
      <c r="P673">
        <v>0</v>
      </c>
      <c r="Q673">
        <v>0</v>
      </c>
      <c r="R673">
        <v>1</v>
      </c>
      <c r="S673" s="28">
        <v>1</v>
      </c>
      <c r="AR673">
        <v>56.318179999999998</v>
      </c>
      <c r="AS673">
        <v>54.818179999999998</v>
      </c>
      <c r="AT673">
        <v>53.431820000000002</v>
      </c>
      <c r="AU673">
        <v>52.681820000000002</v>
      </c>
      <c r="AV673">
        <v>52</v>
      </c>
      <c r="AW673">
        <v>51.863639999999997</v>
      </c>
      <c r="AX673">
        <v>52.295459999999999</v>
      </c>
      <c r="AY673">
        <v>52.318179999999998</v>
      </c>
      <c r="AZ673">
        <v>52.886360000000003</v>
      </c>
      <c r="BA673">
        <v>55.477269999999997</v>
      </c>
      <c r="BB673">
        <v>58.136360000000003</v>
      </c>
      <c r="BC673">
        <v>60.931820000000002</v>
      </c>
      <c r="BD673">
        <v>62.227269999999997</v>
      </c>
      <c r="BE673">
        <v>65.840909999999994</v>
      </c>
      <c r="BF673">
        <v>69.113640000000004</v>
      </c>
      <c r="BG673">
        <v>71.454539999999994</v>
      </c>
      <c r="BH673">
        <v>74.727270000000004</v>
      </c>
      <c r="BI673">
        <v>74.818179999999998</v>
      </c>
      <c r="BJ673">
        <v>70.454539999999994</v>
      </c>
      <c r="BK673">
        <v>64.818179999999998</v>
      </c>
      <c r="BL673">
        <v>62.113639999999997</v>
      </c>
      <c r="BM673">
        <v>60.727269999999997</v>
      </c>
      <c r="BN673">
        <v>58.590910000000001</v>
      </c>
      <c r="BO673">
        <v>58.022730000000003</v>
      </c>
      <c r="DL673">
        <v>19</v>
      </c>
      <c r="DM673">
        <v>19</v>
      </c>
    </row>
    <row r="674" spans="1:117" hidden="1" x14ac:dyDescent="0.25">
      <c r="A674" t="s">
        <v>62</v>
      </c>
      <c r="B674" t="s">
        <v>213</v>
      </c>
      <c r="C674" t="s">
        <v>61</v>
      </c>
      <c r="D674" t="s">
        <v>213</v>
      </c>
      <c r="E674" t="s">
        <v>61</v>
      </c>
      <c r="F674" t="s">
        <v>61</v>
      </c>
      <c r="G674" t="s">
        <v>61</v>
      </c>
      <c r="H674" t="s">
        <v>61</v>
      </c>
      <c r="I674" t="s">
        <v>208</v>
      </c>
      <c r="J674" s="22">
        <v>43759</v>
      </c>
      <c r="K674" s="28">
        <v>19</v>
      </c>
      <c r="L674">
        <v>19</v>
      </c>
      <c r="M674">
        <v>22</v>
      </c>
      <c r="N674">
        <v>22</v>
      </c>
      <c r="O674">
        <v>0</v>
      </c>
      <c r="P674">
        <v>0</v>
      </c>
      <c r="Q674">
        <v>0</v>
      </c>
      <c r="R674">
        <v>1</v>
      </c>
      <c r="S674" s="28">
        <v>1</v>
      </c>
      <c r="AR674">
        <v>61.545459999999999</v>
      </c>
      <c r="AS674">
        <v>59.090910000000001</v>
      </c>
      <c r="AT674">
        <v>58.295459999999999</v>
      </c>
      <c r="AU674">
        <v>57.954540000000001</v>
      </c>
      <c r="AV674">
        <v>56.909089999999999</v>
      </c>
      <c r="AW674">
        <v>56.431820000000002</v>
      </c>
      <c r="AX674">
        <v>56</v>
      </c>
      <c r="AY674">
        <v>55.818179999999998</v>
      </c>
      <c r="AZ674">
        <v>57.568179999999998</v>
      </c>
      <c r="BA674">
        <v>63.022730000000003</v>
      </c>
      <c r="BB674">
        <v>67.545460000000006</v>
      </c>
      <c r="BC674">
        <v>72.818179999999998</v>
      </c>
      <c r="BD674">
        <v>76.522729999999996</v>
      </c>
      <c r="BE674">
        <v>79.136359999999996</v>
      </c>
      <c r="BF674">
        <v>82</v>
      </c>
      <c r="BG674">
        <v>84.113640000000004</v>
      </c>
      <c r="BH674">
        <v>85.318179999999998</v>
      </c>
      <c r="BI674">
        <v>84.431820000000002</v>
      </c>
      <c r="BJ674">
        <v>81.340909999999994</v>
      </c>
      <c r="BK674">
        <v>76.659090000000006</v>
      </c>
      <c r="BL674">
        <v>72.409090000000006</v>
      </c>
      <c r="BM674">
        <v>68.681820000000002</v>
      </c>
      <c r="BN674">
        <v>66.886359999999996</v>
      </c>
      <c r="BO674">
        <v>64.590909999999994</v>
      </c>
      <c r="DL674">
        <v>19</v>
      </c>
      <c r="DM674">
        <v>19</v>
      </c>
    </row>
    <row r="675" spans="1:117" hidden="1" x14ac:dyDescent="0.25">
      <c r="A675" t="s">
        <v>62</v>
      </c>
      <c r="B675" t="s">
        <v>33</v>
      </c>
      <c r="C675" t="s">
        <v>61</v>
      </c>
      <c r="D675" t="s">
        <v>61</v>
      </c>
      <c r="E675" t="s">
        <v>33</v>
      </c>
      <c r="F675" t="s">
        <v>61</v>
      </c>
      <c r="G675" t="s">
        <v>61</v>
      </c>
      <c r="H675" t="s">
        <v>61</v>
      </c>
      <c r="I675" t="s">
        <v>208</v>
      </c>
      <c r="J675" s="22">
        <v>43759</v>
      </c>
      <c r="K675" s="28">
        <v>19</v>
      </c>
      <c r="L675">
        <v>19</v>
      </c>
      <c r="M675">
        <v>22</v>
      </c>
      <c r="N675">
        <v>22</v>
      </c>
      <c r="O675">
        <v>0</v>
      </c>
      <c r="P675">
        <v>0</v>
      </c>
      <c r="Q675">
        <v>0</v>
      </c>
      <c r="R675">
        <v>1</v>
      </c>
      <c r="S675" s="28">
        <v>1</v>
      </c>
      <c r="AR675">
        <v>61.545459999999999</v>
      </c>
      <c r="AS675">
        <v>59.090910000000001</v>
      </c>
      <c r="AT675">
        <v>58.295459999999999</v>
      </c>
      <c r="AU675">
        <v>57.954540000000001</v>
      </c>
      <c r="AV675">
        <v>56.909089999999999</v>
      </c>
      <c r="AW675">
        <v>56.431820000000002</v>
      </c>
      <c r="AX675">
        <v>56</v>
      </c>
      <c r="AY675">
        <v>55.818179999999998</v>
      </c>
      <c r="AZ675">
        <v>57.568179999999998</v>
      </c>
      <c r="BA675">
        <v>63.022730000000003</v>
      </c>
      <c r="BB675">
        <v>67.545460000000006</v>
      </c>
      <c r="BC675">
        <v>72.818179999999998</v>
      </c>
      <c r="BD675">
        <v>76.522729999999996</v>
      </c>
      <c r="BE675">
        <v>79.136359999999996</v>
      </c>
      <c r="BF675">
        <v>82</v>
      </c>
      <c r="BG675">
        <v>84.113640000000004</v>
      </c>
      <c r="BH675">
        <v>85.318179999999998</v>
      </c>
      <c r="BI675">
        <v>84.431820000000002</v>
      </c>
      <c r="BJ675">
        <v>81.340909999999994</v>
      </c>
      <c r="BK675">
        <v>76.659090000000006</v>
      </c>
      <c r="BL675">
        <v>72.409090000000006</v>
      </c>
      <c r="BM675">
        <v>68.681820000000002</v>
      </c>
      <c r="BN675">
        <v>66.886359999999996</v>
      </c>
      <c r="BO675">
        <v>64.590909999999994</v>
      </c>
      <c r="DL675">
        <v>19</v>
      </c>
      <c r="DM675">
        <v>19</v>
      </c>
    </row>
    <row r="676" spans="1:117" hidden="1" x14ac:dyDescent="0.25">
      <c r="A676" t="s">
        <v>62</v>
      </c>
      <c r="B676" t="s">
        <v>34</v>
      </c>
      <c r="C676" t="s">
        <v>34</v>
      </c>
      <c r="D676" t="s">
        <v>61</v>
      </c>
      <c r="E676" t="s">
        <v>61</v>
      </c>
      <c r="F676" t="s">
        <v>61</v>
      </c>
      <c r="G676" t="s">
        <v>61</v>
      </c>
      <c r="H676" t="s">
        <v>61</v>
      </c>
      <c r="I676" t="s">
        <v>208</v>
      </c>
      <c r="J676" s="22">
        <v>43759</v>
      </c>
      <c r="K676" s="28">
        <v>19</v>
      </c>
      <c r="L676">
        <v>19</v>
      </c>
      <c r="M676">
        <v>1</v>
      </c>
      <c r="N676">
        <v>1</v>
      </c>
      <c r="O676">
        <v>0</v>
      </c>
      <c r="P676">
        <v>1</v>
      </c>
      <c r="Q676">
        <v>1</v>
      </c>
      <c r="R676">
        <v>1</v>
      </c>
      <c r="S676" s="28">
        <v>1</v>
      </c>
      <c r="AR676">
        <v>60.5</v>
      </c>
      <c r="AS676">
        <v>58</v>
      </c>
      <c r="AT676">
        <v>57.5</v>
      </c>
      <c r="AU676">
        <v>56.5</v>
      </c>
      <c r="AV676">
        <v>55.5</v>
      </c>
      <c r="AW676">
        <v>54.5</v>
      </c>
      <c r="AX676">
        <v>54</v>
      </c>
      <c r="AY676">
        <v>54</v>
      </c>
      <c r="AZ676">
        <v>55.5</v>
      </c>
      <c r="BA676">
        <v>60.5</v>
      </c>
      <c r="BB676">
        <v>68</v>
      </c>
      <c r="BC676">
        <v>75</v>
      </c>
      <c r="BD676">
        <v>78.5</v>
      </c>
      <c r="BE676">
        <v>81.5</v>
      </c>
      <c r="BF676">
        <v>84.5</v>
      </c>
      <c r="BG676">
        <v>86.5</v>
      </c>
      <c r="BH676">
        <v>88</v>
      </c>
      <c r="BI676">
        <v>88</v>
      </c>
      <c r="BJ676">
        <v>86</v>
      </c>
      <c r="BK676">
        <v>80</v>
      </c>
      <c r="BL676">
        <v>73</v>
      </c>
      <c r="BM676">
        <v>69.5</v>
      </c>
      <c r="BN676">
        <v>66.5</v>
      </c>
      <c r="BO676">
        <v>64</v>
      </c>
      <c r="DL676">
        <v>19</v>
      </c>
      <c r="DM676">
        <v>19</v>
      </c>
    </row>
    <row r="677" spans="1:117" hidden="1" x14ac:dyDescent="0.25">
      <c r="A677" t="s">
        <v>62</v>
      </c>
      <c r="B677" t="s">
        <v>35</v>
      </c>
      <c r="C677" t="s">
        <v>61</v>
      </c>
      <c r="D677" t="s">
        <v>61</v>
      </c>
      <c r="E677" t="s">
        <v>35</v>
      </c>
      <c r="F677" t="s">
        <v>61</v>
      </c>
      <c r="G677" t="s">
        <v>61</v>
      </c>
      <c r="H677" t="s">
        <v>61</v>
      </c>
      <c r="I677" t="s">
        <v>208</v>
      </c>
      <c r="J677" s="22">
        <v>43759</v>
      </c>
      <c r="K677" s="28">
        <v>19</v>
      </c>
      <c r="L677">
        <v>19</v>
      </c>
      <c r="M677">
        <v>1</v>
      </c>
      <c r="N677">
        <v>1</v>
      </c>
      <c r="O677">
        <v>0</v>
      </c>
      <c r="P677">
        <v>1</v>
      </c>
      <c r="Q677">
        <v>1</v>
      </c>
      <c r="R677">
        <v>1</v>
      </c>
      <c r="S677" s="28">
        <v>1</v>
      </c>
      <c r="AR677">
        <v>60</v>
      </c>
      <c r="AS677">
        <v>56.5</v>
      </c>
      <c r="AT677">
        <v>55.5</v>
      </c>
      <c r="AU677">
        <v>54</v>
      </c>
      <c r="AV677">
        <v>53.5</v>
      </c>
      <c r="AW677">
        <v>53</v>
      </c>
      <c r="AX677">
        <v>53.5</v>
      </c>
      <c r="AY677">
        <v>52.5</v>
      </c>
      <c r="AZ677">
        <v>53.5</v>
      </c>
      <c r="BA677">
        <v>59</v>
      </c>
      <c r="BB677">
        <v>65</v>
      </c>
      <c r="BC677">
        <v>72</v>
      </c>
      <c r="BD677">
        <v>75.5</v>
      </c>
      <c r="BE677">
        <v>78.5</v>
      </c>
      <c r="BF677">
        <v>80.5</v>
      </c>
      <c r="BG677">
        <v>82</v>
      </c>
      <c r="BH677">
        <v>83</v>
      </c>
      <c r="BI677">
        <v>83</v>
      </c>
      <c r="BJ677">
        <v>81.5</v>
      </c>
      <c r="BK677">
        <v>75.5</v>
      </c>
      <c r="BL677">
        <v>71.5</v>
      </c>
      <c r="BM677">
        <v>69.5</v>
      </c>
      <c r="BN677">
        <v>67.5</v>
      </c>
      <c r="BO677">
        <v>65.5</v>
      </c>
      <c r="DL677">
        <v>19</v>
      </c>
      <c r="DM677">
        <v>19</v>
      </c>
    </row>
    <row r="678" spans="1:117" hidden="1" x14ac:dyDescent="0.25">
      <c r="A678" t="s">
        <v>62</v>
      </c>
      <c r="B678" t="s">
        <v>187</v>
      </c>
      <c r="C678" t="s">
        <v>61</v>
      </c>
      <c r="D678" t="s">
        <v>187</v>
      </c>
      <c r="E678" t="s">
        <v>61</v>
      </c>
      <c r="F678" t="s">
        <v>61</v>
      </c>
      <c r="G678" t="s">
        <v>61</v>
      </c>
      <c r="H678" t="s">
        <v>61</v>
      </c>
      <c r="I678" t="s">
        <v>208</v>
      </c>
      <c r="J678" s="22">
        <v>43759</v>
      </c>
      <c r="K678" s="28">
        <v>19</v>
      </c>
      <c r="L678">
        <v>19</v>
      </c>
      <c r="M678">
        <v>1</v>
      </c>
      <c r="N678">
        <v>1</v>
      </c>
      <c r="O678">
        <v>0</v>
      </c>
      <c r="P678">
        <v>1</v>
      </c>
      <c r="Q678">
        <v>1</v>
      </c>
      <c r="R678">
        <v>1</v>
      </c>
      <c r="S678" s="28">
        <v>1</v>
      </c>
      <c r="AR678">
        <v>60</v>
      </c>
      <c r="AS678">
        <v>56.5</v>
      </c>
      <c r="AT678">
        <v>55.5</v>
      </c>
      <c r="AU678">
        <v>54</v>
      </c>
      <c r="AV678">
        <v>53.5</v>
      </c>
      <c r="AW678">
        <v>53</v>
      </c>
      <c r="AX678">
        <v>53.5</v>
      </c>
      <c r="AY678">
        <v>52.5</v>
      </c>
      <c r="AZ678">
        <v>53.5</v>
      </c>
      <c r="BA678">
        <v>59</v>
      </c>
      <c r="BB678">
        <v>65</v>
      </c>
      <c r="BC678">
        <v>72</v>
      </c>
      <c r="BD678">
        <v>75.5</v>
      </c>
      <c r="BE678">
        <v>78.5</v>
      </c>
      <c r="BF678">
        <v>80.5</v>
      </c>
      <c r="BG678">
        <v>82</v>
      </c>
      <c r="BH678">
        <v>83</v>
      </c>
      <c r="BI678">
        <v>83</v>
      </c>
      <c r="BJ678">
        <v>81.5</v>
      </c>
      <c r="BK678">
        <v>75.5</v>
      </c>
      <c r="BL678">
        <v>71.5</v>
      </c>
      <c r="BM678">
        <v>69.5</v>
      </c>
      <c r="BN678">
        <v>67.5</v>
      </c>
      <c r="BO678">
        <v>65.5</v>
      </c>
      <c r="DL678">
        <v>19</v>
      </c>
      <c r="DM678">
        <v>19</v>
      </c>
    </row>
    <row r="679" spans="1:117" hidden="1" x14ac:dyDescent="0.25">
      <c r="A679" t="s">
        <v>62</v>
      </c>
      <c r="B679" t="s">
        <v>38</v>
      </c>
      <c r="C679" t="s">
        <v>61</v>
      </c>
      <c r="D679" t="s">
        <v>61</v>
      </c>
      <c r="E679" t="s">
        <v>38</v>
      </c>
      <c r="F679" t="s">
        <v>61</v>
      </c>
      <c r="G679" t="s">
        <v>61</v>
      </c>
      <c r="H679" t="s">
        <v>61</v>
      </c>
      <c r="I679" t="s">
        <v>208</v>
      </c>
      <c r="J679" s="22">
        <v>43759</v>
      </c>
      <c r="K679" s="28">
        <v>19</v>
      </c>
      <c r="L679">
        <v>19</v>
      </c>
      <c r="M679">
        <v>2</v>
      </c>
      <c r="N679">
        <v>2</v>
      </c>
      <c r="O679">
        <v>0</v>
      </c>
      <c r="P679">
        <v>0</v>
      </c>
      <c r="Q679">
        <v>1</v>
      </c>
      <c r="R679">
        <v>1</v>
      </c>
      <c r="S679" s="28">
        <v>1</v>
      </c>
      <c r="AR679">
        <v>60</v>
      </c>
      <c r="AS679">
        <v>56.5</v>
      </c>
      <c r="AT679">
        <v>55.5</v>
      </c>
      <c r="AU679">
        <v>54</v>
      </c>
      <c r="AV679">
        <v>53.5</v>
      </c>
      <c r="AW679">
        <v>53</v>
      </c>
      <c r="AX679">
        <v>53.5</v>
      </c>
      <c r="AY679">
        <v>52.5</v>
      </c>
      <c r="AZ679">
        <v>53.5</v>
      </c>
      <c r="BA679">
        <v>59</v>
      </c>
      <c r="BB679">
        <v>65</v>
      </c>
      <c r="BC679">
        <v>72</v>
      </c>
      <c r="BD679">
        <v>75.5</v>
      </c>
      <c r="BE679">
        <v>78.5</v>
      </c>
      <c r="BF679">
        <v>80.5</v>
      </c>
      <c r="BG679">
        <v>82</v>
      </c>
      <c r="BH679">
        <v>83</v>
      </c>
      <c r="BI679">
        <v>83</v>
      </c>
      <c r="BJ679">
        <v>81.5</v>
      </c>
      <c r="BK679">
        <v>75.5</v>
      </c>
      <c r="BL679">
        <v>71.5</v>
      </c>
      <c r="BM679">
        <v>69.5</v>
      </c>
      <c r="BN679">
        <v>67.5</v>
      </c>
      <c r="BO679">
        <v>65.5</v>
      </c>
      <c r="DL679">
        <v>19</v>
      </c>
      <c r="DM679">
        <v>19</v>
      </c>
    </row>
    <row r="680" spans="1:117" hidden="1" x14ac:dyDescent="0.25">
      <c r="A680" t="s">
        <v>62</v>
      </c>
      <c r="B680" t="s">
        <v>30</v>
      </c>
      <c r="C680" t="s">
        <v>61</v>
      </c>
      <c r="D680" t="s">
        <v>61</v>
      </c>
      <c r="E680" t="s">
        <v>30</v>
      </c>
      <c r="F680" t="s">
        <v>61</v>
      </c>
      <c r="G680" t="s">
        <v>61</v>
      </c>
      <c r="H680" t="s">
        <v>61</v>
      </c>
      <c r="I680" t="s">
        <v>208</v>
      </c>
      <c r="J680" s="22">
        <v>43759</v>
      </c>
      <c r="K680" s="28">
        <v>19</v>
      </c>
      <c r="L680">
        <v>19</v>
      </c>
      <c r="M680">
        <v>1</v>
      </c>
      <c r="N680">
        <v>1</v>
      </c>
      <c r="O680">
        <v>0</v>
      </c>
      <c r="P680">
        <v>1</v>
      </c>
      <c r="Q680">
        <v>1</v>
      </c>
      <c r="R680">
        <v>1</v>
      </c>
      <c r="S680" s="28">
        <v>1</v>
      </c>
      <c r="AR680">
        <v>60</v>
      </c>
      <c r="AS680">
        <v>56.5</v>
      </c>
      <c r="AT680">
        <v>55.5</v>
      </c>
      <c r="AU680">
        <v>54</v>
      </c>
      <c r="AV680">
        <v>53.5</v>
      </c>
      <c r="AW680">
        <v>53</v>
      </c>
      <c r="AX680">
        <v>53.5</v>
      </c>
      <c r="AY680">
        <v>52.5</v>
      </c>
      <c r="AZ680">
        <v>53.5</v>
      </c>
      <c r="BA680">
        <v>59</v>
      </c>
      <c r="BB680">
        <v>65</v>
      </c>
      <c r="BC680">
        <v>72</v>
      </c>
      <c r="BD680">
        <v>75.5</v>
      </c>
      <c r="BE680">
        <v>78.5</v>
      </c>
      <c r="BF680">
        <v>80.5</v>
      </c>
      <c r="BG680">
        <v>82</v>
      </c>
      <c r="BH680">
        <v>83</v>
      </c>
      <c r="BI680">
        <v>83</v>
      </c>
      <c r="BJ680">
        <v>81.5</v>
      </c>
      <c r="BK680">
        <v>75.5</v>
      </c>
      <c r="BL680">
        <v>71.5</v>
      </c>
      <c r="BM680">
        <v>69.5</v>
      </c>
      <c r="BN680">
        <v>67.5</v>
      </c>
      <c r="BO680">
        <v>65.5</v>
      </c>
      <c r="DL680">
        <v>19</v>
      </c>
      <c r="DM680">
        <v>19</v>
      </c>
    </row>
    <row r="681" spans="1:117" hidden="1" x14ac:dyDescent="0.25">
      <c r="A681" t="s">
        <v>62</v>
      </c>
      <c r="B681" t="s">
        <v>37</v>
      </c>
      <c r="C681" t="s">
        <v>61</v>
      </c>
      <c r="D681" t="s">
        <v>61</v>
      </c>
      <c r="E681" t="s">
        <v>37</v>
      </c>
      <c r="F681" t="s">
        <v>61</v>
      </c>
      <c r="G681" t="s">
        <v>61</v>
      </c>
      <c r="H681" t="s">
        <v>61</v>
      </c>
      <c r="I681" t="s">
        <v>208</v>
      </c>
      <c r="J681" s="22">
        <v>43759</v>
      </c>
      <c r="K681" s="28">
        <v>19</v>
      </c>
      <c r="L681">
        <v>19</v>
      </c>
      <c r="M681">
        <v>51</v>
      </c>
      <c r="N681">
        <v>51</v>
      </c>
      <c r="O681">
        <v>0</v>
      </c>
      <c r="P681">
        <v>0</v>
      </c>
      <c r="Q681">
        <v>0</v>
      </c>
      <c r="R681">
        <v>1</v>
      </c>
      <c r="S681" s="28">
        <v>1</v>
      </c>
      <c r="AR681">
        <v>60</v>
      </c>
      <c r="AS681">
        <v>56.5</v>
      </c>
      <c r="AT681">
        <v>55.5</v>
      </c>
      <c r="AU681">
        <v>54</v>
      </c>
      <c r="AV681">
        <v>53.5</v>
      </c>
      <c r="AW681">
        <v>53</v>
      </c>
      <c r="AX681">
        <v>53.5</v>
      </c>
      <c r="AY681">
        <v>52.5</v>
      </c>
      <c r="AZ681">
        <v>53.5</v>
      </c>
      <c r="BA681">
        <v>59</v>
      </c>
      <c r="BB681">
        <v>65</v>
      </c>
      <c r="BC681">
        <v>72</v>
      </c>
      <c r="BD681">
        <v>75.5</v>
      </c>
      <c r="BE681">
        <v>78.5</v>
      </c>
      <c r="BF681">
        <v>80.5</v>
      </c>
      <c r="BG681">
        <v>82</v>
      </c>
      <c r="BH681">
        <v>83</v>
      </c>
      <c r="BI681">
        <v>83</v>
      </c>
      <c r="BJ681">
        <v>81.5</v>
      </c>
      <c r="BK681">
        <v>75.5</v>
      </c>
      <c r="BL681">
        <v>71.5</v>
      </c>
      <c r="BM681">
        <v>69.5</v>
      </c>
      <c r="BN681">
        <v>67.5</v>
      </c>
      <c r="BO681">
        <v>65.5</v>
      </c>
      <c r="DL681">
        <v>19</v>
      </c>
      <c r="DM681">
        <v>19</v>
      </c>
    </row>
    <row r="682" spans="1:117" hidden="1" x14ac:dyDescent="0.25">
      <c r="A682" t="s">
        <v>62</v>
      </c>
      <c r="B682" t="s">
        <v>186</v>
      </c>
      <c r="C682" t="s">
        <v>61</v>
      </c>
      <c r="D682" t="s">
        <v>61</v>
      </c>
      <c r="E682" t="s">
        <v>186</v>
      </c>
      <c r="F682" t="s">
        <v>61</v>
      </c>
      <c r="G682" t="s">
        <v>61</v>
      </c>
      <c r="H682" t="s">
        <v>61</v>
      </c>
      <c r="I682" t="s">
        <v>208</v>
      </c>
      <c r="J682" s="22">
        <v>43759</v>
      </c>
      <c r="K682" s="28">
        <v>19</v>
      </c>
      <c r="L682">
        <v>19</v>
      </c>
      <c r="M682">
        <v>4</v>
      </c>
      <c r="N682">
        <v>4</v>
      </c>
      <c r="O682">
        <v>0</v>
      </c>
      <c r="P682">
        <v>0</v>
      </c>
      <c r="Q682">
        <v>1</v>
      </c>
      <c r="R682">
        <v>1</v>
      </c>
      <c r="S682" s="28">
        <v>1</v>
      </c>
      <c r="AR682">
        <v>60</v>
      </c>
      <c r="AS682">
        <v>56.5</v>
      </c>
      <c r="AT682">
        <v>55.5</v>
      </c>
      <c r="AU682">
        <v>54</v>
      </c>
      <c r="AV682">
        <v>53.5</v>
      </c>
      <c r="AW682">
        <v>53</v>
      </c>
      <c r="AX682">
        <v>53.5</v>
      </c>
      <c r="AY682">
        <v>52.5</v>
      </c>
      <c r="AZ682">
        <v>53.5</v>
      </c>
      <c r="BA682">
        <v>59</v>
      </c>
      <c r="BB682">
        <v>65</v>
      </c>
      <c r="BC682">
        <v>72</v>
      </c>
      <c r="BD682">
        <v>75.5</v>
      </c>
      <c r="BE682">
        <v>78.5</v>
      </c>
      <c r="BF682">
        <v>80.5</v>
      </c>
      <c r="BG682">
        <v>82</v>
      </c>
      <c r="BH682">
        <v>83</v>
      </c>
      <c r="BI682">
        <v>83</v>
      </c>
      <c r="BJ682">
        <v>81.5</v>
      </c>
      <c r="BK682">
        <v>75.5</v>
      </c>
      <c r="BL682">
        <v>71.5</v>
      </c>
      <c r="BM682">
        <v>69.5</v>
      </c>
      <c r="BN682">
        <v>67.5</v>
      </c>
      <c r="BO682">
        <v>65.5</v>
      </c>
      <c r="DL682">
        <v>19</v>
      </c>
      <c r="DM682">
        <v>19</v>
      </c>
    </row>
    <row r="683" spans="1:117" hidden="1" x14ac:dyDescent="0.25">
      <c r="A683" t="s">
        <v>62</v>
      </c>
      <c r="B683" t="s">
        <v>189</v>
      </c>
      <c r="C683" t="s">
        <v>189</v>
      </c>
      <c r="D683" t="s">
        <v>61</v>
      </c>
      <c r="E683" t="s">
        <v>61</v>
      </c>
      <c r="F683" t="s">
        <v>61</v>
      </c>
      <c r="G683" t="s">
        <v>61</v>
      </c>
      <c r="H683" t="s">
        <v>61</v>
      </c>
      <c r="I683" t="s">
        <v>208</v>
      </c>
      <c r="J683" s="22">
        <v>43759</v>
      </c>
      <c r="K683" s="28">
        <v>19</v>
      </c>
      <c r="L683">
        <v>19</v>
      </c>
      <c r="M683">
        <v>24</v>
      </c>
      <c r="N683">
        <v>24</v>
      </c>
      <c r="O683">
        <v>0</v>
      </c>
      <c r="P683">
        <v>0</v>
      </c>
      <c r="Q683">
        <v>0</v>
      </c>
      <c r="R683">
        <v>1</v>
      </c>
      <c r="S683" s="28">
        <v>1</v>
      </c>
      <c r="AR683">
        <v>60</v>
      </c>
      <c r="AS683">
        <v>56.5</v>
      </c>
      <c r="AT683">
        <v>55.5</v>
      </c>
      <c r="AU683">
        <v>54</v>
      </c>
      <c r="AV683">
        <v>53.5</v>
      </c>
      <c r="AW683">
        <v>53</v>
      </c>
      <c r="AX683">
        <v>53.5</v>
      </c>
      <c r="AY683">
        <v>52.5</v>
      </c>
      <c r="AZ683">
        <v>53.5</v>
      </c>
      <c r="BA683">
        <v>59</v>
      </c>
      <c r="BB683">
        <v>65</v>
      </c>
      <c r="BC683">
        <v>72</v>
      </c>
      <c r="BD683">
        <v>75.5</v>
      </c>
      <c r="BE683">
        <v>78.5</v>
      </c>
      <c r="BF683">
        <v>80.5</v>
      </c>
      <c r="BG683">
        <v>82</v>
      </c>
      <c r="BH683">
        <v>83</v>
      </c>
      <c r="BI683">
        <v>83</v>
      </c>
      <c r="BJ683">
        <v>81.5</v>
      </c>
      <c r="BK683">
        <v>75.5</v>
      </c>
      <c r="BL683">
        <v>71.5</v>
      </c>
      <c r="BM683">
        <v>69.5</v>
      </c>
      <c r="BN683">
        <v>67.5</v>
      </c>
      <c r="BO683">
        <v>65.5</v>
      </c>
      <c r="DL683">
        <v>19</v>
      </c>
      <c r="DM683">
        <v>19</v>
      </c>
    </row>
    <row r="684" spans="1:117" hidden="1" x14ac:dyDescent="0.25">
      <c r="A684" t="s">
        <v>62</v>
      </c>
      <c r="B684" t="s">
        <v>109</v>
      </c>
      <c r="C684" t="s">
        <v>61</v>
      </c>
      <c r="D684" t="s">
        <v>109</v>
      </c>
      <c r="E684" t="s">
        <v>61</v>
      </c>
      <c r="F684" t="s">
        <v>61</v>
      </c>
      <c r="G684" t="s">
        <v>61</v>
      </c>
      <c r="H684" t="s">
        <v>61</v>
      </c>
      <c r="I684" t="s">
        <v>208</v>
      </c>
      <c r="J684" s="22">
        <v>43759</v>
      </c>
      <c r="K684" s="28">
        <v>19</v>
      </c>
      <c r="L684">
        <v>19</v>
      </c>
      <c r="M684">
        <v>60</v>
      </c>
      <c r="N684">
        <v>60</v>
      </c>
      <c r="O684">
        <v>0</v>
      </c>
      <c r="P684">
        <v>0</v>
      </c>
      <c r="Q684">
        <v>0</v>
      </c>
      <c r="R684">
        <v>1</v>
      </c>
      <c r="S684" s="28">
        <v>1</v>
      </c>
      <c r="AR684">
        <v>60</v>
      </c>
      <c r="AS684">
        <v>56.5</v>
      </c>
      <c r="AT684">
        <v>55.5</v>
      </c>
      <c r="AU684">
        <v>54</v>
      </c>
      <c r="AV684">
        <v>53.5</v>
      </c>
      <c r="AW684">
        <v>53</v>
      </c>
      <c r="AX684">
        <v>53.5</v>
      </c>
      <c r="AY684">
        <v>52.5</v>
      </c>
      <c r="AZ684">
        <v>53.5</v>
      </c>
      <c r="BA684">
        <v>59</v>
      </c>
      <c r="BB684">
        <v>65</v>
      </c>
      <c r="BC684">
        <v>72</v>
      </c>
      <c r="BD684">
        <v>75.5</v>
      </c>
      <c r="BE684">
        <v>78.5</v>
      </c>
      <c r="BF684">
        <v>80.5</v>
      </c>
      <c r="BG684">
        <v>82</v>
      </c>
      <c r="BH684">
        <v>83</v>
      </c>
      <c r="BI684">
        <v>83</v>
      </c>
      <c r="BJ684">
        <v>81.5</v>
      </c>
      <c r="BK684">
        <v>75.5</v>
      </c>
      <c r="BL684">
        <v>71.5</v>
      </c>
      <c r="BM684">
        <v>69.5</v>
      </c>
      <c r="BN684">
        <v>67.5</v>
      </c>
      <c r="BO684">
        <v>65.5</v>
      </c>
      <c r="DL684">
        <v>19</v>
      </c>
      <c r="DM684">
        <v>19</v>
      </c>
    </row>
    <row r="685" spans="1:117" hidden="1" x14ac:dyDescent="0.25">
      <c r="A685" t="s">
        <v>62</v>
      </c>
      <c r="B685" t="s">
        <v>188</v>
      </c>
      <c r="C685" t="s">
        <v>61</v>
      </c>
      <c r="D685" t="s">
        <v>188</v>
      </c>
      <c r="E685" t="s">
        <v>61</v>
      </c>
      <c r="F685" t="s">
        <v>61</v>
      </c>
      <c r="G685" t="s">
        <v>61</v>
      </c>
      <c r="H685" t="s">
        <v>61</v>
      </c>
      <c r="I685" t="s">
        <v>208</v>
      </c>
      <c r="J685" s="22">
        <v>43759</v>
      </c>
      <c r="K685" s="28">
        <v>19</v>
      </c>
      <c r="L685">
        <v>19</v>
      </c>
      <c r="M685">
        <v>1</v>
      </c>
      <c r="N685">
        <v>1</v>
      </c>
      <c r="O685">
        <v>0</v>
      </c>
      <c r="P685">
        <v>1</v>
      </c>
      <c r="Q685">
        <v>1</v>
      </c>
      <c r="R685">
        <v>1</v>
      </c>
      <c r="S685" s="28">
        <v>1</v>
      </c>
      <c r="AR685">
        <v>59.5</v>
      </c>
      <c r="AS685">
        <v>57.5</v>
      </c>
      <c r="AT685">
        <v>56</v>
      </c>
      <c r="AU685">
        <v>55</v>
      </c>
      <c r="AV685">
        <v>54</v>
      </c>
      <c r="AW685">
        <v>54</v>
      </c>
      <c r="AX685">
        <v>54</v>
      </c>
      <c r="AY685">
        <v>54</v>
      </c>
      <c r="AZ685">
        <v>58</v>
      </c>
      <c r="BA685">
        <v>64.5</v>
      </c>
      <c r="BB685">
        <v>69</v>
      </c>
      <c r="BC685">
        <v>71</v>
      </c>
      <c r="BD685">
        <v>73.5</v>
      </c>
      <c r="BE685">
        <v>77.5</v>
      </c>
      <c r="BF685">
        <v>80</v>
      </c>
      <c r="BG685">
        <v>81</v>
      </c>
      <c r="BH685">
        <v>82.5</v>
      </c>
      <c r="BI685">
        <v>82.5</v>
      </c>
      <c r="BJ685">
        <v>80.5</v>
      </c>
      <c r="BK685">
        <v>75.5</v>
      </c>
      <c r="BL685">
        <v>71.5</v>
      </c>
      <c r="BM685">
        <v>67.5</v>
      </c>
      <c r="BN685">
        <v>65</v>
      </c>
      <c r="BO685">
        <v>63.5</v>
      </c>
      <c r="DL685">
        <v>19</v>
      </c>
      <c r="DM685">
        <v>19</v>
      </c>
    </row>
    <row r="686" spans="1:117" hidden="1" x14ac:dyDescent="0.25">
      <c r="A686" t="s">
        <v>62</v>
      </c>
      <c r="B686" t="s">
        <v>61</v>
      </c>
      <c r="C686" t="s">
        <v>61</v>
      </c>
      <c r="D686" t="s">
        <v>61</v>
      </c>
      <c r="E686" t="s">
        <v>61</v>
      </c>
      <c r="F686" t="s">
        <v>61</v>
      </c>
      <c r="G686" t="s">
        <v>61</v>
      </c>
      <c r="H686" t="s">
        <v>61</v>
      </c>
      <c r="I686" t="s">
        <v>208</v>
      </c>
      <c r="J686" s="22">
        <v>43759</v>
      </c>
      <c r="K686" s="28">
        <v>19</v>
      </c>
      <c r="L686">
        <v>19</v>
      </c>
      <c r="M686">
        <v>84</v>
      </c>
      <c r="N686">
        <v>84</v>
      </c>
      <c r="O686">
        <v>1</v>
      </c>
      <c r="P686">
        <v>0</v>
      </c>
      <c r="Q686">
        <v>0</v>
      </c>
      <c r="R686">
        <v>0</v>
      </c>
      <c r="S686" s="28">
        <v>0</v>
      </c>
      <c r="T686">
        <v>38268.400000000001</v>
      </c>
      <c r="U686">
        <v>36846.54</v>
      </c>
      <c r="V686">
        <v>36369.69</v>
      </c>
      <c r="W686">
        <v>36063.589999999997</v>
      </c>
      <c r="X686">
        <v>36620.519999999997</v>
      </c>
      <c r="Y686">
        <v>39054.01</v>
      </c>
      <c r="Z686">
        <v>40385.07</v>
      </c>
      <c r="AA686">
        <v>42182.01</v>
      </c>
      <c r="AB686">
        <v>46119.78</v>
      </c>
      <c r="AC686">
        <v>52384.04</v>
      </c>
      <c r="AD686">
        <v>56962.05</v>
      </c>
      <c r="AE686">
        <v>59762.04</v>
      </c>
      <c r="AF686">
        <v>62409.33</v>
      </c>
      <c r="AG686">
        <v>63837.7</v>
      </c>
      <c r="AH686">
        <v>64504.75</v>
      </c>
      <c r="AI686">
        <v>63826.57</v>
      </c>
      <c r="AJ686">
        <v>63581.65</v>
      </c>
      <c r="AK686">
        <v>58762.54</v>
      </c>
      <c r="AL686">
        <v>47084.15</v>
      </c>
      <c r="AM686">
        <v>44346.52</v>
      </c>
      <c r="AN686">
        <v>50245.16</v>
      </c>
      <c r="AO686">
        <v>51159.85</v>
      </c>
      <c r="AP686">
        <v>48797.36</v>
      </c>
      <c r="AQ686">
        <v>45721.760000000002</v>
      </c>
      <c r="AR686">
        <v>60.398809999999997</v>
      </c>
      <c r="AS686">
        <v>57.190480000000001</v>
      </c>
      <c r="AT686">
        <v>56.23809</v>
      </c>
      <c r="AU686">
        <v>55.047620000000002</v>
      </c>
      <c r="AV686">
        <v>54.398809999999997</v>
      </c>
      <c r="AW686">
        <v>53.910710000000002</v>
      </c>
      <c r="AX686">
        <v>54.160710000000002</v>
      </c>
      <c r="AY686">
        <v>53.38691</v>
      </c>
      <c r="AZ686">
        <v>54.619050000000001</v>
      </c>
      <c r="BA686">
        <v>60.119050000000001</v>
      </c>
      <c r="BB686">
        <v>65.714290000000005</v>
      </c>
      <c r="BC686">
        <v>72.202380000000005</v>
      </c>
      <c r="BD686">
        <v>75.744050000000001</v>
      </c>
      <c r="BE686">
        <v>78.654759999999996</v>
      </c>
      <c r="BF686">
        <v>80.886899999999997</v>
      </c>
      <c r="BG686">
        <v>82.541669999999996</v>
      </c>
      <c r="BH686">
        <v>83.601190000000003</v>
      </c>
      <c r="BI686">
        <v>83.369050000000001</v>
      </c>
      <c r="BJ686">
        <v>81.446430000000007</v>
      </c>
      <c r="BK686">
        <v>75.803569999999993</v>
      </c>
      <c r="BL686">
        <v>71.738100000000003</v>
      </c>
      <c r="BM686">
        <v>69.261899999999997</v>
      </c>
      <c r="BN686">
        <v>67.309520000000006</v>
      </c>
      <c r="BO686">
        <v>65.238100000000003</v>
      </c>
      <c r="BP686">
        <v>149.0992</v>
      </c>
      <c r="BQ686">
        <v>7.072235</v>
      </c>
      <c r="BR686">
        <v>-798.31920000000002</v>
      </c>
      <c r="BS686">
        <v>-1178.587</v>
      </c>
      <c r="BT686">
        <v>-1700.2940000000001</v>
      </c>
      <c r="BU686">
        <v>-1612.895</v>
      </c>
      <c r="BV686">
        <v>1398.934</v>
      </c>
      <c r="BW686">
        <v>2163.123</v>
      </c>
      <c r="BX686">
        <v>564.68790000000001</v>
      </c>
      <c r="BY686">
        <v>-786.95830000000001</v>
      </c>
      <c r="BZ686">
        <v>-1132.643</v>
      </c>
      <c r="CA686">
        <v>-650.26469999999995</v>
      </c>
      <c r="CB686">
        <v>-1103.7360000000001</v>
      </c>
      <c r="CC686">
        <v>-1390.4449999999999</v>
      </c>
      <c r="CD686">
        <v>-911.51070000000004</v>
      </c>
      <c r="CE686">
        <v>-361.36</v>
      </c>
      <c r="CF686">
        <v>-953.1943</v>
      </c>
      <c r="CG686">
        <v>2773.355</v>
      </c>
      <c r="CH686">
        <v>12865.55</v>
      </c>
      <c r="CI686">
        <v>12768.33</v>
      </c>
      <c r="CJ686">
        <v>4280.3270000000002</v>
      </c>
      <c r="CK686">
        <v>687.44799999999998</v>
      </c>
      <c r="CL686">
        <v>-348.08780000000002</v>
      </c>
      <c r="CM686">
        <v>-200.88290000000001</v>
      </c>
      <c r="CN686">
        <v>338624.5</v>
      </c>
      <c r="CO686">
        <v>409757.8</v>
      </c>
      <c r="CP686">
        <v>361645.5</v>
      </c>
      <c r="CQ686">
        <v>227183.1</v>
      </c>
      <c r="CR686">
        <v>126272</v>
      </c>
      <c r="CS686">
        <v>78039.27</v>
      </c>
      <c r="CT686">
        <v>61581.5</v>
      </c>
      <c r="CU686">
        <v>69521.570000000007</v>
      </c>
      <c r="CV686">
        <v>105068.4</v>
      </c>
      <c r="CW686">
        <v>153699.79999999999</v>
      </c>
      <c r="CX686">
        <v>258150.9</v>
      </c>
      <c r="CY686">
        <v>370279.5</v>
      </c>
      <c r="CZ686">
        <v>472268.4</v>
      </c>
      <c r="DA686">
        <v>436387.7</v>
      </c>
      <c r="DB686">
        <v>411825.4</v>
      </c>
      <c r="DC686">
        <v>352549.1</v>
      </c>
      <c r="DD686">
        <v>477700.2</v>
      </c>
      <c r="DE686">
        <v>449065</v>
      </c>
      <c r="DF686">
        <v>747630.3</v>
      </c>
      <c r="DG686">
        <v>409277.9</v>
      </c>
      <c r="DH686">
        <v>213061.1</v>
      </c>
      <c r="DI686">
        <v>58552.97</v>
      </c>
      <c r="DJ686">
        <v>23764.799999999999</v>
      </c>
      <c r="DK686">
        <v>70935.820000000007</v>
      </c>
      <c r="DL686">
        <v>19</v>
      </c>
      <c r="DM686">
        <v>19</v>
      </c>
    </row>
    <row r="687" spans="1:117" hidden="1" x14ac:dyDescent="0.25">
      <c r="A687" t="s">
        <v>62</v>
      </c>
      <c r="B687" t="s">
        <v>102</v>
      </c>
      <c r="C687" t="s">
        <v>61</v>
      </c>
      <c r="D687" t="s">
        <v>61</v>
      </c>
      <c r="E687" t="s">
        <v>61</v>
      </c>
      <c r="F687" t="s">
        <v>61</v>
      </c>
      <c r="G687" t="s">
        <v>61</v>
      </c>
      <c r="H687" t="s">
        <v>102</v>
      </c>
      <c r="I687" t="s">
        <v>208</v>
      </c>
      <c r="J687" s="22">
        <v>43759</v>
      </c>
      <c r="K687" s="28">
        <v>19</v>
      </c>
      <c r="L687">
        <v>19</v>
      </c>
      <c r="M687">
        <v>42</v>
      </c>
      <c r="N687">
        <v>42</v>
      </c>
      <c r="O687">
        <v>1</v>
      </c>
      <c r="P687">
        <v>0</v>
      </c>
      <c r="Q687">
        <v>0</v>
      </c>
      <c r="R687">
        <v>0</v>
      </c>
      <c r="S687" s="28">
        <v>0</v>
      </c>
      <c r="T687">
        <v>36862.339999999997</v>
      </c>
      <c r="U687">
        <v>35486.620000000003</v>
      </c>
      <c r="V687">
        <v>35001.47</v>
      </c>
      <c r="W687">
        <v>34696.230000000003</v>
      </c>
      <c r="X687">
        <v>35242.26</v>
      </c>
      <c r="Y687">
        <v>37589.56</v>
      </c>
      <c r="Z687">
        <v>38629.42</v>
      </c>
      <c r="AA687">
        <v>40266.86</v>
      </c>
      <c r="AB687">
        <v>43859.72</v>
      </c>
      <c r="AC687">
        <v>49720.93</v>
      </c>
      <c r="AD687">
        <v>54114.42</v>
      </c>
      <c r="AE687">
        <v>56798.76</v>
      </c>
      <c r="AF687">
        <v>59382.97</v>
      </c>
      <c r="AG687">
        <v>60778.79</v>
      </c>
      <c r="AH687">
        <v>61386.91</v>
      </c>
      <c r="AI687">
        <v>60720.73</v>
      </c>
      <c r="AJ687">
        <v>60575.74</v>
      </c>
      <c r="AK687">
        <v>56050.76</v>
      </c>
      <c r="AL687">
        <v>44864.800000000003</v>
      </c>
      <c r="AM687">
        <v>42311.94</v>
      </c>
      <c r="AN687">
        <v>48289.75</v>
      </c>
      <c r="AO687">
        <v>49273.29</v>
      </c>
      <c r="AP687">
        <v>47092.79</v>
      </c>
      <c r="AQ687">
        <v>44146.94</v>
      </c>
      <c r="AR687">
        <v>59.988100000000003</v>
      </c>
      <c r="AS687">
        <v>56.523809999999997</v>
      </c>
      <c r="AT687">
        <v>55.511899999999997</v>
      </c>
      <c r="AU687">
        <v>54.023809999999997</v>
      </c>
      <c r="AV687">
        <v>53.511899999999997</v>
      </c>
      <c r="AW687">
        <v>53.023809999999997</v>
      </c>
      <c r="AX687">
        <v>53.511899999999997</v>
      </c>
      <c r="AY687">
        <v>52.535710000000002</v>
      </c>
      <c r="AZ687">
        <v>53.607140000000001</v>
      </c>
      <c r="BA687">
        <v>59.130949999999999</v>
      </c>
      <c r="BB687">
        <v>65.095240000000004</v>
      </c>
      <c r="BC687">
        <v>71.976190000000003</v>
      </c>
      <c r="BD687">
        <v>75.452380000000005</v>
      </c>
      <c r="BE687">
        <v>78.476190000000003</v>
      </c>
      <c r="BF687">
        <v>80.488100000000003</v>
      </c>
      <c r="BG687">
        <v>81.976190000000003</v>
      </c>
      <c r="BH687">
        <v>82.988100000000003</v>
      </c>
      <c r="BI687">
        <v>82.988100000000003</v>
      </c>
      <c r="BJ687">
        <v>81.476190000000003</v>
      </c>
      <c r="BK687">
        <v>75.5</v>
      </c>
      <c r="BL687">
        <v>71.5</v>
      </c>
      <c r="BM687">
        <v>69.452380000000005</v>
      </c>
      <c r="BN687">
        <v>67.440479999999994</v>
      </c>
      <c r="BO687">
        <v>65.452380000000005</v>
      </c>
      <c r="BP687">
        <v>149.09469999999999</v>
      </c>
      <c r="BQ687">
        <v>6.9825290000000004</v>
      </c>
      <c r="BR687">
        <v>-803.01289999999995</v>
      </c>
      <c r="BS687">
        <v>-1182.817</v>
      </c>
      <c r="BT687">
        <v>-1710.6020000000001</v>
      </c>
      <c r="BU687">
        <v>-1644.069</v>
      </c>
      <c r="BV687">
        <v>1401.4349999999999</v>
      </c>
      <c r="BW687">
        <v>2159.991</v>
      </c>
      <c r="BX687">
        <v>585.41989999999998</v>
      </c>
      <c r="BY687">
        <v>-765.83510000000001</v>
      </c>
      <c r="BZ687">
        <v>-1120.6669999999999</v>
      </c>
      <c r="CA687">
        <v>-668.40260000000001</v>
      </c>
      <c r="CB687">
        <v>-1114.2670000000001</v>
      </c>
      <c r="CC687">
        <v>-1388.346</v>
      </c>
      <c r="CD687">
        <v>-887.1028</v>
      </c>
      <c r="CE687">
        <v>-289.69490000000002</v>
      </c>
      <c r="CF687">
        <v>-804.50630000000001</v>
      </c>
      <c r="CG687">
        <v>2856.0360000000001</v>
      </c>
      <c r="CH687">
        <v>12643.65</v>
      </c>
      <c r="CI687">
        <v>12685.75</v>
      </c>
      <c r="CJ687">
        <v>4213.5</v>
      </c>
      <c r="CK687">
        <v>642.47479999999996</v>
      </c>
      <c r="CL687">
        <v>-332.19630000000001</v>
      </c>
      <c r="CM687">
        <v>-183.90440000000001</v>
      </c>
      <c r="CN687">
        <v>338567</v>
      </c>
      <c r="CO687">
        <v>409704.1</v>
      </c>
      <c r="CP687">
        <v>361587.20000000001</v>
      </c>
      <c r="CQ687">
        <v>227116.4</v>
      </c>
      <c r="CR687">
        <v>126218.3</v>
      </c>
      <c r="CS687">
        <v>77882.12</v>
      </c>
      <c r="CT687">
        <v>61421.27</v>
      </c>
      <c r="CU687">
        <v>69379.64</v>
      </c>
      <c r="CV687">
        <v>104868</v>
      </c>
      <c r="CW687">
        <v>153391.4</v>
      </c>
      <c r="CX687">
        <v>257850.4</v>
      </c>
      <c r="CY687">
        <v>370123.2</v>
      </c>
      <c r="CZ687">
        <v>472170.6</v>
      </c>
      <c r="DA687">
        <v>436225</v>
      </c>
      <c r="DB687">
        <v>411480.7</v>
      </c>
      <c r="DC687">
        <v>352098.3</v>
      </c>
      <c r="DD687">
        <v>477104.2</v>
      </c>
      <c r="DE687">
        <v>448535.2</v>
      </c>
      <c r="DF687">
        <v>747128.9</v>
      </c>
      <c r="DG687">
        <v>408986.8</v>
      </c>
      <c r="DH687">
        <v>212836.4</v>
      </c>
      <c r="DI687">
        <v>58396.55</v>
      </c>
      <c r="DJ687">
        <v>23628.29</v>
      </c>
      <c r="DK687">
        <v>70814.350000000006</v>
      </c>
      <c r="DL687">
        <v>19</v>
      </c>
      <c r="DM687">
        <v>19</v>
      </c>
    </row>
    <row r="688" spans="1:117" hidden="1" x14ac:dyDescent="0.25">
      <c r="A688" t="s">
        <v>62</v>
      </c>
      <c r="B688" t="s">
        <v>31</v>
      </c>
      <c r="C688" t="s">
        <v>61</v>
      </c>
      <c r="D688" t="s">
        <v>61</v>
      </c>
      <c r="E688" t="s">
        <v>31</v>
      </c>
      <c r="F688" t="s">
        <v>61</v>
      </c>
      <c r="G688" t="s">
        <v>61</v>
      </c>
      <c r="H688" t="s">
        <v>61</v>
      </c>
      <c r="I688" t="s">
        <v>208</v>
      </c>
      <c r="J688" s="22">
        <v>43759</v>
      </c>
      <c r="K688" s="28">
        <v>19</v>
      </c>
      <c r="L688">
        <v>19</v>
      </c>
      <c r="M688">
        <v>3</v>
      </c>
      <c r="N688">
        <v>3</v>
      </c>
      <c r="O688">
        <v>1</v>
      </c>
      <c r="P688">
        <v>0</v>
      </c>
      <c r="Q688">
        <v>1</v>
      </c>
      <c r="R688">
        <v>0</v>
      </c>
      <c r="S688" s="28">
        <v>1</v>
      </c>
      <c r="AR688">
        <v>59.833329999999997</v>
      </c>
      <c r="AS688">
        <v>56.833329999999997</v>
      </c>
      <c r="AT688">
        <v>55.666670000000003</v>
      </c>
      <c r="AU688">
        <v>54.333329999999997</v>
      </c>
      <c r="AV688">
        <v>53.666670000000003</v>
      </c>
      <c r="AW688">
        <v>53.333329999999997</v>
      </c>
      <c r="AX688">
        <v>53.666670000000003</v>
      </c>
      <c r="AY688">
        <v>53</v>
      </c>
      <c r="AZ688">
        <v>55</v>
      </c>
      <c r="BA688">
        <v>60.833329999999997</v>
      </c>
      <c r="BB688">
        <v>66.333330000000004</v>
      </c>
      <c r="BC688">
        <v>71.666669999999996</v>
      </c>
      <c r="BD688">
        <v>74.833330000000004</v>
      </c>
      <c r="BE688">
        <v>78.166669999999996</v>
      </c>
      <c r="BF688">
        <v>80.333330000000004</v>
      </c>
      <c r="BG688">
        <v>81.666669999999996</v>
      </c>
      <c r="BH688">
        <v>82.833330000000004</v>
      </c>
      <c r="BI688">
        <v>82.833330000000004</v>
      </c>
      <c r="BJ688">
        <v>81.166669999999996</v>
      </c>
      <c r="BK688">
        <v>75.5</v>
      </c>
      <c r="BL688">
        <v>71.5</v>
      </c>
      <c r="BM688">
        <v>68.833330000000004</v>
      </c>
      <c r="BN688">
        <v>66.666669999999996</v>
      </c>
      <c r="BO688">
        <v>64.833330000000004</v>
      </c>
      <c r="DL688">
        <v>19</v>
      </c>
      <c r="DM688">
        <v>19</v>
      </c>
    </row>
    <row r="689" spans="1:117" hidden="1" x14ac:dyDescent="0.25">
      <c r="A689" t="s">
        <v>62</v>
      </c>
      <c r="B689" t="s">
        <v>36</v>
      </c>
      <c r="C689" t="s">
        <v>36</v>
      </c>
      <c r="D689" t="s">
        <v>61</v>
      </c>
      <c r="E689" t="s">
        <v>61</v>
      </c>
      <c r="F689" t="s">
        <v>61</v>
      </c>
      <c r="G689" t="s">
        <v>61</v>
      </c>
      <c r="H689" t="s">
        <v>61</v>
      </c>
      <c r="I689" t="s">
        <v>208</v>
      </c>
      <c r="J689" s="22">
        <v>43759</v>
      </c>
      <c r="K689" s="28">
        <v>19</v>
      </c>
      <c r="L689">
        <v>19</v>
      </c>
      <c r="M689">
        <v>59</v>
      </c>
      <c r="N689">
        <v>59</v>
      </c>
      <c r="O689">
        <v>1</v>
      </c>
      <c r="P689">
        <v>0</v>
      </c>
      <c r="Q689">
        <v>0</v>
      </c>
      <c r="R689">
        <v>0</v>
      </c>
      <c r="S689" s="28">
        <v>0</v>
      </c>
      <c r="T689">
        <v>35592.339999999997</v>
      </c>
      <c r="U689">
        <v>34187.47</v>
      </c>
      <c r="V689">
        <v>33760.07</v>
      </c>
      <c r="W689">
        <v>33432.9</v>
      </c>
      <c r="X689">
        <v>33833.519999999997</v>
      </c>
      <c r="Y689">
        <v>35569.06</v>
      </c>
      <c r="Z689">
        <v>36134.86</v>
      </c>
      <c r="AA689">
        <v>37642.07</v>
      </c>
      <c r="AB689">
        <v>40719.120000000003</v>
      </c>
      <c r="AC689">
        <v>45405.48</v>
      </c>
      <c r="AD689">
        <v>48872.3</v>
      </c>
      <c r="AE689">
        <v>51129.23</v>
      </c>
      <c r="AF689">
        <v>53360.25</v>
      </c>
      <c r="AG689">
        <v>54705.34</v>
      </c>
      <c r="AH689">
        <v>55494.62</v>
      </c>
      <c r="AI689">
        <v>55176.61</v>
      </c>
      <c r="AJ689">
        <v>55415.75</v>
      </c>
      <c r="AK689">
        <v>51090.1</v>
      </c>
      <c r="AL689">
        <v>41219.94</v>
      </c>
      <c r="AM689">
        <v>39400.11</v>
      </c>
      <c r="AN689">
        <v>46018.82</v>
      </c>
      <c r="AO689">
        <v>47335.05</v>
      </c>
      <c r="AP689">
        <v>45628.59</v>
      </c>
      <c r="AQ689">
        <v>42833.58</v>
      </c>
      <c r="AR689">
        <v>60.55932</v>
      </c>
      <c r="AS689">
        <v>57.457630000000002</v>
      </c>
      <c r="AT689">
        <v>56.516950000000001</v>
      </c>
      <c r="AU689">
        <v>55.449150000000003</v>
      </c>
      <c r="AV689">
        <v>54.745759999999997</v>
      </c>
      <c r="AW689">
        <v>54.271189999999997</v>
      </c>
      <c r="AX689">
        <v>54.432200000000002</v>
      </c>
      <c r="AY689">
        <v>53.737290000000002</v>
      </c>
      <c r="AZ689">
        <v>55.05932</v>
      </c>
      <c r="BA689">
        <v>60.567799999999998</v>
      </c>
      <c r="BB689">
        <v>65.966099999999997</v>
      </c>
      <c r="BC689">
        <v>72.237290000000002</v>
      </c>
      <c r="BD689">
        <v>75.796610000000001</v>
      </c>
      <c r="BE689">
        <v>78.669489999999996</v>
      </c>
      <c r="BF689">
        <v>80.983050000000006</v>
      </c>
      <c r="BG689">
        <v>82.694909999999993</v>
      </c>
      <c r="BH689">
        <v>83.771190000000004</v>
      </c>
      <c r="BI689">
        <v>83.44068</v>
      </c>
      <c r="BJ689">
        <v>81.347459999999998</v>
      </c>
      <c r="BK689">
        <v>75.855930000000001</v>
      </c>
      <c r="BL689">
        <v>71.813559999999995</v>
      </c>
      <c r="BM689">
        <v>69.161019999999994</v>
      </c>
      <c r="BN689">
        <v>67.245760000000004</v>
      </c>
      <c r="BO689">
        <v>65.152540000000002</v>
      </c>
      <c r="BP689">
        <v>175.2097</v>
      </c>
      <c r="BQ689">
        <v>39.055929999999996</v>
      </c>
      <c r="BR689">
        <v>-767.28020000000004</v>
      </c>
      <c r="BS689">
        <v>-1160.838</v>
      </c>
      <c r="BT689">
        <v>-1689.0229999999999</v>
      </c>
      <c r="BU689">
        <v>-1721.2819999999999</v>
      </c>
      <c r="BV689">
        <v>1322.193</v>
      </c>
      <c r="BW689">
        <v>2142.317</v>
      </c>
      <c r="BX689">
        <v>700.09289999999999</v>
      </c>
      <c r="BY689">
        <v>-749.19470000000001</v>
      </c>
      <c r="BZ689">
        <v>-1266.1880000000001</v>
      </c>
      <c r="CA689">
        <v>-679.7337</v>
      </c>
      <c r="CB689">
        <v>-1110.2929999999999</v>
      </c>
      <c r="CC689">
        <v>-1356.6110000000001</v>
      </c>
      <c r="CD689">
        <v>-840.59720000000004</v>
      </c>
      <c r="CE689">
        <v>-169.35419999999999</v>
      </c>
      <c r="CF689">
        <v>-760.85599999999999</v>
      </c>
      <c r="CG689">
        <v>3020.74</v>
      </c>
      <c r="CH689">
        <v>12219.46</v>
      </c>
      <c r="CI689">
        <v>12498.71</v>
      </c>
      <c r="CJ689">
        <v>4077.2150000000001</v>
      </c>
      <c r="CK689">
        <v>555.85059999999999</v>
      </c>
      <c r="CL689">
        <v>-333.34210000000002</v>
      </c>
      <c r="CM689">
        <v>-126.2555</v>
      </c>
      <c r="CN689">
        <v>336868.4</v>
      </c>
      <c r="CO689">
        <v>408171.2</v>
      </c>
      <c r="CP689">
        <v>360077.4</v>
      </c>
      <c r="CQ689">
        <v>225784.8</v>
      </c>
      <c r="CR689">
        <v>124574.39999999999</v>
      </c>
      <c r="CS689">
        <v>75414.75</v>
      </c>
      <c r="CT689">
        <v>59441.62</v>
      </c>
      <c r="CU689">
        <v>68058.61</v>
      </c>
      <c r="CV689">
        <v>102997.3</v>
      </c>
      <c r="CW689">
        <v>150502.70000000001</v>
      </c>
      <c r="CX689">
        <v>254000.7</v>
      </c>
      <c r="CY689">
        <v>367280.2</v>
      </c>
      <c r="CZ689">
        <v>470878.4</v>
      </c>
      <c r="DA689">
        <v>433977.2</v>
      </c>
      <c r="DB689">
        <v>407542.7</v>
      </c>
      <c r="DC689">
        <v>346775.6</v>
      </c>
      <c r="DD689">
        <v>471340.7</v>
      </c>
      <c r="DE689">
        <v>442554.6</v>
      </c>
      <c r="DF689">
        <v>739953.2</v>
      </c>
      <c r="DG689">
        <v>400439.9</v>
      </c>
      <c r="DH689">
        <v>209513.8</v>
      </c>
      <c r="DI689">
        <v>55693.3</v>
      </c>
      <c r="DJ689">
        <v>21361.81</v>
      </c>
      <c r="DK689">
        <v>68255</v>
      </c>
      <c r="DL689">
        <v>19</v>
      </c>
      <c r="DM689">
        <v>19</v>
      </c>
    </row>
    <row r="690" spans="1:117" hidden="1" x14ac:dyDescent="0.25">
      <c r="A690" t="s">
        <v>62</v>
      </c>
      <c r="B690" t="s">
        <v>101</v>
      </c>
      <c r="C690" t="s">
        <v>61</v>
      </c>
      <c r="D690" t="s">
        <v>61</v>
      </c>
      <c r="E690" t="s">
        <v>61</v>
      </c>
      <c r="F690" t="s">
        <v>61</v>
      </c>
      <c r="G690" t="s">
        <v>61</v>
      </c>
      <c r="H690" t="s">
        <v>101</v>
      </c>
      <c r="I690" t="s">
        <v>208</v>
      </c>
      <c r="J690" s="22">
        <v>43759</v>
      </c>
      <c r="K690" s="28">
        <v>19</v>
      </c>
      <c r="L690">
        <v>19</v>
      </c>
      <c r="M690">
        <v>42</v>
      </c>
      <c r="N690">
        <v>42</v>
      </c>
      <c r="O690">
        <v>1</v>
      </c>
      <c r="P690">
        <v>0</v>
      </c>
      <c r="Q690">
        <v>0</v>
      </c>
      <c r="R690">
        <v>0</v>
      </c>
      <c r="S690" s="28">
        <v>0</v>
      </c>
      <c r="T690">
        <v>1406.06</v>
      </c>
      <c r="U690">
        <v>1359.9280000000001</v>
      </c>
      <c r="V690">
        <v>1368.2159999999999</v>
      </c>
      <c r="W690">
        <v>1367.364</v>
      </c>
      <c r="X690">
        <v>1378.2560000000001</v>
      </c>
      <c r="Y690">
        <v>1464.452</v>
      </c>
      <c r="Z690">
        <v>1755.652</v>
      </c>
      <c r="AA690">
        <v>1915.1479999999999</v>
      </c>
      <c r="AB690">
        <v>2260.06</v>
      </c>
      <c r="AC690">
        <v>2663.1039999999998</v>
      </c>
      <c r="AD690">
        <v>2847.6280000000002</v>
      </c>
      <c r="AE690">
        <v>2963.28</v>
      </c>
      <c r="AF690">
        <v>3026.36</v>
      </c>
      <c r="AG690">
        <v>3058.9079999999999</v>
      </c>
      <c r="AH690">
        <v>3117.84</v>
      </c>
      <c r="AI690">
        <v>3105.84</v>
      </c>
      <c r="AJ690">
        <v>3005.9160000000002</v>
      </c>
      <c r="AK690">
        <v>2711.7840000000001</v>
      </c>
      <c r="AL690">
        <v>2219.3519999999999</v>
      </c>
      <c r="AM690">
        <v>2034.58</v>
      </c>
      <c r="AN690">
        <v>1955.404</v>
      </c>
      <c r="AO690">
        <v>1886.5640000000001</v>
      </c>
      <c r="AP690">
        <v>1704.5640000000001</v>
      </c>
      <c r="AQ690">
        <v>1574.816</v>
      </c>
      <c r="AR690">
        <v>60.809519999999999</v>
      </c>
      <c r="AS690">
        <v>57.857140000000001</v>
      </c>
      <c r="AT690">
        <v>56.964289999999998</v>
      </c>
      <c r="AU690">
        <v>56.071429999999999</v>
      </c>
      <c r="AV690">
        <v>55.285710000000002</v>
      </c>
      <c r="AW690">
        <v>54.797620000000002</v>
      </c>
      <c r="AX690">
        <v>54.809519999999999</v>
      </c>
      <c r="AY690">
        <v>54.23809</v>
      </c>
      <c r="AZ690">
        <v>55.630949999999999</v>
      </c>
      <c r="BA690">
        <v>61.107140000000001</v>
      </c>
      <c r="BB690">
        <v>66.333330000000004</v>
      </c>
      <c r="BC690">
        <v>72.428569999999993</v>
      </c>
      <c r="BD690">
        <v>76.035709999999995</v>
      </c>
      <c r="BE690">
        <v>78.833330000000004</v>
      </c>
      <c r="BF690">
        <v>81.285709999999995</v>
      </c>
      <c r="BG690">
        <v>83.107140000000001</v>
      </c>
      <c r="BH690">
        <v>84.214290000000005</v>
      </c>
      <c r="BI690">
        <v>83.75</v>
      </c>
      <c r="BJ690">
        <v>81.416669999999996</v>
      </c>
      <c r="BK690">
        <v>76.107140000000001</v>
      </c>
      <c r="BL690">
        <v>71.976190000000003</v>
      </c>
      <c r="BM690">
        <v>69.071430000000007</v>
      </c>
      <c r="BN690">
        <v>67.178569999999993</v>
      </c>
      <c r="BO690">
        <v>65.023809999999997</v>
      </c>
      <c r="BP690">
        <v>4.4932000000000001E-3</v>
      </c>
      <c r="BQ690">
        <v>8.9695899999999995E-2</v>
      </c>
      <c r="BR690">
        <v>4.6937600000000002</v>
      </c>
      <c r="BS690">
        <v>4.2303189999999997</v>
      </c>
      <c r="BT690">
        <v>10.307600000000001</v>
      </c>
      <c r="BU690">
        <v>31.17465</v>
      </c>
      <c r="BV690">
        <v>-2.500102</v>
      </c>
      <c r="BW690">
        <v>3.132177</v>
      </c>
      <c r="BX690">
        <v>-20.732060000000001</v>
      </c>
      <c r="BY690">
        <v>-21.12311</v>
      </c>
      <c r="BZ690">
        <v>-11.976150000000001</v>
      </c>
      <c r="CA690">
        <v>18.137840000000001</v>
      </c>
      <c r="CB690">
        <v>10.53009</v>
      </c>
      <c r="CC690">
        <v>-2.099977</v>
      </c>
      <c r="CD690">
        <v>-24.40795</v>
      </c>
      <c r="CE690">
        <v>-71.665170000000003</v>
      </c>
      <c r="CF690">
        <v>-148.68809999999999</v>
      </c>
      <c r="CG690">
        <v>-82.680949999999996</v>
      </c>
      <c r="CH690">
        <v>221.8955</v>
      </c>
      <c r="CI690">
        <v>82.576599999999999</v>
      </c>
      <c r="CJ690">
        <v>66.826740000000001</v>
      </c>
      <c r="CK690">
        <v>44.973300000000002</v>
      </c>
      <c r="CL690">
        <v>-15.89147</v>
      </c>
      <c r="CM690">
        <v>-16.9785</v>
      </c>
      <c r="CN690">
        <v>57.493699999999997</v>
      </c>
      <c r="CO690">
        <v>53.734670000000001</v>
      </c>
      <c r="CP690">
        <v>58.439639999999997</v>
      </c>
      <c r="CQ690">
        <v>66.674279999999996</v>
      </c>
      <c r="CR690">
        <v>53.631749999999997</v>
      </c>
      <c r="CS690">
        <v>157.143</v>
      </c>
      <c r="CT690">
        <v>160.2287</v>
      </c>
      <c r="CU690">
        <v>141.92619999999999</v>
      </c>
      <c r="CV690">
        <v>200.34370000000001</v>
      </c>
      <c r="CW690">
        <v>308.37450000000001</v>
      </c>
      <c r="CX690">
        <v>300.49299999999999</v>
      </c>
      <c r="CY690">
        <v>156.2577</v>
      </c>
      <c r="CZ690">
        <v>97.75497</v>
      </c>
      <c r="DA690">
        <v>162.79249999999999</v>
      </c>
      <c r="DB690">
        <v>344.65899999999999</v>
      </c>
      <c r="DC690">
        <v>450.78429999999997</v>
      </c>
      <c r="DD690">
        <v>595.98389999999995</v>
      </c>
      <c r="DE690">
        <v>529.76189999999997</v>
      </c>
      <c r="DF690">
        <v>501.41309999999999</v>
      </c>
      <c r="DG690">
        <v>291.18099999999998</v>
      </c>
      <c r="DH690">
        <v>224.7165</v>
      </c>
      <c r="DI690">
        <v>156.42230000000001</v>
      </c>
      <c r="DJ690">
        <v>136.5147</v>
      </c>
      <c r="DK690">
        <v>121.4696</v>
      </c>
      <c r="DL690">
        <v>19</v>
      </c>
      <c r="DM690">
        <v>19</v>
      </c>
    </row>
    <row r="691" spans="1:117" hidden="1" x14ac:dyDescent="0.25">
      <c r="A691" t="s">
        <v>62</v>
      </c>
      <c r="B691" t="s">
        <v>37</v>
      </c>
      <c r="C691" t="s">
        <v>61</v>
      </c>
      <c r="D691" t="s">
        <v>61</v>
      </c>
      <c r="E691" t="s">
        <v>37</v>
      </c>
      <c r="F691" t="s">
        <v>61</v>
      </c>
      <c r="G691" t="s">
        <v>61</v>
      </c>
      <c r="H691" t="s">
        <v>61</v>
      </c>
      <c r="I691" t="s">
        <v>199</v>
      </c>
      <c r="J691" s="22">
        <v>43759</v>
      </c>
      <c r="K691" s="28">
        <v>19</v>
      </c>
      <c r="L691">
        <v>19</v>
      </c>
      <c r="M691">
        <v>51</v>
      </c>
      <c r="N691">
        <v>51</v>
      </c>
      <c r="O691">
        <v>0</v>
      </c>
      <c r="P691">
        <v>0</v>
      </c>
      <c r="Q691">
        <v>0</v>
      </c>
      <c r="R691">
        <v>1</v>
      </c>
      <c r="S691" s="28">
        <v>1</v>
      </c>
      <c r="AR691">
        <v>60</v>
      </c>
      <c r="AS691">
        <v>56.5</v>
      </c>
      <c r="AT691">
        <v>55.5</v>
      </c>
      <c r="AU691">
        <v>54</v>
      </c>
      <c r="AV691">
        <v>53.5</v>
      </c>
      <c r="AW691">
        <v>53</v>
      </c>
      <c r="AX691">
        <v>53.5</v>
      </c>
      <c r="AY691">
        <v>52.5</v>
      </c>
      <c r="AZ691">
        <v>53.5</v>
      </c>
      <c r="BA691">
        <v>59</v>
      </c>
      <c r="BB691">
        <v>65</v>
      </c>
      <c r="BC691">
        <v>72</v>
      </c>
      <c r="BD691">
        <v>75.5</v>
      </c>
      <c r="BE691">
        <v>78.5</v>
      </c>
      <c r="BF691">
        <v>80.5</v>
      </c>
      <c r="BG691">
        <v>82</v>
      </c>
      <c r="BH691">
        <v>83</v>
      </c>
      <c r="BI691">
        <v>83</v>
      </c>
      <c r="BJ691">
        <v>81.5</v>
      </c>
      <c r="BK691">
        <v>75.5</v>
      </c>
      <c r="BL691">
        <v>71.5</v>
      </c>
      <c r="BM691">
        <v>69.5</v>
      </c>
      <c r="BN691">
        <v>67.5</v>
      </c>
      <c r="BO691">
        <v>65.5</v>
      </c>
      <c r="DL691">
        <v>19</v>
      </c>
      <c r="DM691">
        <v>19</v>
      </c>
    </row>
    <row r="692" spans="1:117" hidden="1" x14ac:dyDescent="0.25">
      <c r="A692" t="s">
        <v>62</v>
      </c>
      <c r="B692" t="s">
        <v>186</v>
      </c>
      <c r="C692" t="s">
        <v>61</v>
      </c>
      <c r="D692" t="s">
        <v>61</v>
      </c>
      <c r="E692" t="s">
        <v>186</v>
      </c>
      <c r="F692" t="s">
        <v>61</v>
      </c>
      <c r="G692" t="s">
        <v>61</v>
      </c>
      <c r="H692" t="s">
        <v>61</v>
      </c>
      <c r="I692" t="s">
        <v>199</v>
      </c>
      <c r="J692" s="22">
        <v>43759</v>
      </c>
      <c r="K692" s="28">
        <v>19</v>
      </c>
      <c r="L692">
        <v>19</v>
      </c>
      <c r="M692">
        <v>4</v>
      </c>
      <c r="N692">
        <v>4</v>
      </c>
      <c r="O692">
        <v>0</v>
      </c>
      <c r="P692">
        <v>0</v>
      </c>
      <c r="Q692">
        <v>1</v>
      </c>
      <c r="R692">
        <v>1</v>
      </c>
      <c r="S692" s="28">
        <v>1</v>
      </c>
      <c r="AR692">
        <v>60</v>
      </c>
      <c r="AS692">
        <v>56.5</v>
      </c>
      <c r="AT692">
        <v>55.5</v>
      </c>
      <c r="AU692">
        <v>54</v>
      </c>
      <c r="AV692">
        <v>53.5</v>
      </c>
      <c r="AW692">
        <v>53</v>
      </c>
      <c r="AX692">
        <v>53.5</v>
      </c>
      <c r="AY692">
        <v>52.5</v>
      </c>
      <c r="AZ692">
        <v>53.5</v>
      </c>
      <c r="BA692">
        <v>59</v>
      </c>
      <c r="BB692">
        <v>65</v>
      </c>
      <c r="BC692">
        <v>72</v>
      </c>
      <c r="BD692">
        <v>75.5</v>
      </c>
      <c r="BE692">
        <v>78.5</v>
      </c>
      <c r="BF692">
        <v>80.5</v>
      </c>
      <c r="BG692">
        <v>82</v>
      </c>
      <c r="BH692">
        <v>83</v>
      </c>
      <c r="BI692">
        <v>83</v>
      </c>
      <c r="BJ692">
        <v>81.5</v>
      </c>
      <c r="BK692">
        <v>75.5</v>
      </c>
      <c r="BL692">
        <v>71.5</v>
      </c>
      <c r="BM692">
        <v>69.5</v>
      </c>
      <c r="BN692">
        <v>67.5</v>
      </c>
      <c r="BO692">
        <v>65.5</v>
      </c>
      <c r="DL692">
        <v>19</v>
      </c>
      <c r="DM692">
        <v>19</v>
      </c>
    </row>
    <row r="693" spans="1:117" hidden="1" x14ac:dyDescent="0.25">
      <c r="A693" t="s">
        <v>62</v>
      </c>
      <c r="B693" t="s">
        <v>36</v>
      </c>
      <c r="C693" t="s">
        <v>36</v>
      </c>
      <c r="D693" t="s">
        <v>61</v>
      </c>
      <c r="E693" t="s">
        <v>61</v>
      </c>
      <c r="F693" t="s">
        <v>61</v>
      </c>
      <c r="G693" t="s">
        <v>61</v>
      </c>
      <c r="H693" t="s">
        <v>61</v>
      </c>
      <c r="I693" t="s">
        <v>199</v>
      </c>
      <c r="J693" s="22">
        <v>43759</v>
      </c>
      <c r="K693" s="28">
        <v>19</v>
      </c>
      <c r="L693">
        <v>19</v>
      </c>
      <c r="M693">
        <v>36</v>
      </c>
      <c r="N693">
        <v>36</v>
      </c>
      <c r="O693">
        <v>0</v>
      </c>
      <c r="P693">
        <v>0</v>
      </c>
      <c r="Q693">
        <v>0</v>
      </c>
      <c r="R693">
        <v>1</v>
      </c>
      <c r="S693" s="28">
        <v>1</v>
      </c>
      <c r="AR693">
        <v>60</v>
      </c>
      <c r="AS693">
        <v>56.5</v>
      </c>
      <c r="AT693">
        <v>55.5</v>
      </c>
      <c r="AU693">
        <v>54</v>
      </c>
      <c r="AV693">
        <v>53.5</v>
      </c>
      <c r="AW693">
        <v>53</v>
      </c>
      <c r="AX693">
        <v>53.5</v>
      </c>
      <c r="AY693">
        <v>52.5</v>
      </c>
      <c r="AZ693">
        <v>53.5</v>
      </c>
      <c r="BA693">
        <v>59</v>
      </c>
      <c r="BB693">
        <v>65</v>
      </c>
      <c r="BC693">
        <v>72</v>
      </c>
      <c r="BD693">
        <v>75.5</v>
      </c>
      <c r="BE693">
        <v>78.5</v>
      </c>
      <c r="BF693">
        <v>80.5</v>
      </c>
      <c r="BG693">
        <v>82</v>
      </c>
      <c r="BH693">
        <v>83</v>
      </c>
      <c r="BI693">
        <v>83</v>
      </c>
      <c r="BJ693">
        <v>81.5</v>
      </c>
      <c r="BK693">
        <v>75.5</v>
      </c>
      <c r="BL693">
        <v>71.5</v>
      </c>
      <c r="BM693">
        <v>69.5</v>
      </c>
      <c r="BN693">
        <v>67.5</v>
      </c>
      <c r="BO693">
        <v>65.5</v>
      </c>
      <c r="DL693">
        <v>19</v>
      </c>
      <c r="DM693">
        <v>19</v>
      </c>
    </row>
    <row r="694" spans="1:117" hidden="1" x14ac:dyDescent="0.25">
      <c r="A694" t="s">
        <v>62</v>
      </c>
      <c r="B694" t="s">
        <v>109</v>
      </c>
      <c r="C694" t="s">
        <v>61</v>
      </c>
      <c r="D694" t="s">
        <v>109</v>
      </c>
      <c r="E694" t="s">
        <v>61</v>
      </c>
      <c r="F694" t="s">
        <v>61</v>
      </c>
      <c r="G694" t="s">
        <v>61</v>
      </c>
      <c r="H694" t="s">
        <v>61</v>
      </c>
      <c r="I694" t="s">
        <v>199</v>
      </c>
      <c r="J694" s="22">
        <v>43759</v>
      </c>
      <c r="K694" s="28">
        <v>19</v>
      </c>
      <c r="L694">
        <v>19</v>
      </c>
      <c r="M694">
        <v>60</v>
      </c>
      <c r="N694">
        <v>60</v>
      </c>
      <c r="O694">
        <v>0</v>
      </c>
      <c r="P694">
        <v>0</v>
      </c>
      <c r="Q694">
        <v>0</v>
      </c>
      <c r="R694">
        <v>1</v>
      </c>
      <c r="S694" s="28">
        <v>1</v>
      </c>
      <c r="AR694">
        <v>60</v>
      </c>
      <c r="AS694">
        <v>56.5</v>
      </c>
      <c r="AT694">
        <v>55.5</v>
      </c>
      <c r="AU694">
        <v>54</v>
      </c>
      <c r="AV694">
        <v>53.5</v>
      </c>
      <c r="AW694">
        <v>53</v>
      </c>
      <c r="AX694">
        <v>53.5</v>
      </c>
      <c r="AY694">
        <v>52.5</v>
      </c>
      <c r="AZ694">
        <v>53.5</v>
      </c>
      <c r="BA694">
        <v>59</v>
      </c>
      <c r="BB694">
        <v>65</v>
      </c>
      <c r="BC694">
        <v>72</v>
      </c>
      <c r="BD694">
        <v>75.5</v>
      </c>
      <c r="BE694">
        <v>78.5</v>
      </c>
      <c r="BF694">
        <v>80.5</v>
      </c>
      <c r="BG694">
        <v>82</v>
      </c>
      <c r="BH694">
        <v>83</v>
      </c>
      <c r="BI694">
        <v>83</v>
      </c>
      <c r="BJ694">
        <v>81.5</v>
      </c>
      <c r="BK694">
        <v>75.5</v>
      </c>
      <c r="BL694">
        <v>71.5</v>
      </c>
      <c r="BM694">
        <v>69.5</v>
      </c>
      <c r="BN694">
        <v>67.5</v>
      </c>
      <c r="BO694">
        <v>65.5</v>
      </c>
      <c r="DL694">
        <v>19</v>
      </c>
      <c r="DM694">
        <v>19</v>
      </c>
    </row>
    <row r="695" spans="1:117" hidden="1" x14ac:dyDescent="0.25">
      <c r="A695" t="s">
        <v>62</v>
      </c>
      <c r="B695" t="s">
        <v>38</v>
      </c>
      <c r="C695" t="s">
        <v>61</v>
      </c>
      <c r="D695" t="s">
        <v>61</v>
      </c>
      <c r="E695" t="s">
        <v>38</v>
      </c>
      <c r="F695" t="s">
        <v>61</v>
      </c>
      <c r="G695" t="s">
        <v>61</v>
      </c>
      <c r="H695" t="s">
        <v>61</v>
      </c>
      <c r="I695" t="s">
        <v>199</v>
      </c>
      <c r="J695" s="22">
        <v>43759</v>
      </c>
      <c r="K695" s="28">
        <v>19</v>
      </c>
      <c r="L695">
        <v>19</v>
      </c>
      <c r="M695">
        <v>2</v>
      </c>
      <c r="N695">
        <v>2</v>
      </c>
      <c r="O695">
        <v>0</v>
      </c>
      <c r="P695">
        <v>0</v>
      </c>
      <c r="Q695">
        <v>1</v>
      </c>
      <c r="R695">
        <v>1</v>
      </c>
      <c r="S695" s="28">
        <v>1</v>
      </c>
      <c r="AR695">
        <v>60</v>
      </c>
      <c r="AS695">
        <v>56.5</v>
      </c>
      <c r="AT695">
        <v>55.5</v>
      </c>
      <c r="AU695">
        <v>54</v>
      </c>
      <c r="AV695">
        <v>53.5</v>
      </c>
      <c r="AW695">
        <v>53</v>
      </c>
      <c r="AX695">
        <v>53.5</v>
      </c>
      <c r="AY695">
        <v>52.5</v>
      </c>
      <c r="AZ695">
        <v>53.5</v>
      </c>
      <c r="BA695">
        <v>59</v>
      </c>
      <c r="BB695">
        <v>65</v>
      </c>
      <c r="BC695">
        <v>72</v>
      </c>
      <c r="BD695">
        <v>75.5</v>
      </c>
      <c r="BE695">
        <v>78.5</v>
      </c>
      <c r="BF695">
        <v>80.5</v>
      </c>
      <c r="BG695">
        <v>82</v>
      </c>
      <c r="BH695">
        <v>83</v>
      </c>
      <c r="BI695">
        <v>83</v>
      </c>
      <c r="BJ695">
        <v>81.5</v>
      </c>
      <c r="BK695">
        <v>75.5</v>
      </c>
      <c r="BL695">
        <v>71.5</v>
      </c>
      <c r="BM695">
        <v>69.5</v>
      </c>
      <c r="BN695">
        <v>67.5</v>
      </c>
      <c r="BO695">
        <v>65.5</v>
      </c>
      <c r="DL695">
        <v>19</v>
      </c>
      <c r="DM695">
        <v>19</v>
      </c>
    </row>
    <row r="696" spans="1:117" hidden="1" x14ac:dyDescent="0.25">
      <c r="A696" t="s">
        <v>62</v>
      </c>
      <c r="B696" t="s">
        <v>35</v>
      </c>
      <c r="C696" t="s">
        <v>61</v>
      </c>
      <c r="D696" t="s">
        <v>61</v>
      </c>
      <c r="E696" t="s">
        <v>35</v>
      </c>
      <c r="F696" t="s">
        <v>61</v>
      </c>
      <c r="G696" t="s">
        <v>61</v>
      </c>
      <c r="H696" t="s">
        <v>61</v>
      </c>
      <c r="I696" t="s">
        <v>199</v>
      </c>
      <c r="J696" s="22">
        <v>43759</v>
      </c>
      <c r="K696" s="28">
        <v>19</v>
      </c>
      <c r="L696">
        <v>19</v>
      </c>
      <c r="M696">
        <v>1</v>
      </c>
      <c r="N696">
        <v>1</v>
      </c>
      <c r="O696">
        <v>0</v>
      </c>
      <c r="P696">
        <v>1</v>
      </c>
      <c r="Q696">
        <v>1</v>
      </c>
      <c r="R696">
        <v>1</v>
      </c>
      <c r="S696" s="28">
        <v>1</v>
      </c>
      <c r="AR696">
        <v>60</v>
      </c>
      <c r="AS696">
        <v>56.5</v>
      </c>
      <c r="AT696">
        <v>55.5</v>
      </c>
      <c r="AU696">
        <v>54</v>
      </c>
      <c r="AV696">
        <v>53.5</v>
      </c>
      <c r="AW696">
        <v>53</v>
      </c>
      <c r="AX696">
        <v>53.5</v>
      </c>
      <c r="AY696">
        <v>52.5</v>
      </c>
      <c r="AZ696">
        <v>53.5</v>
      </c>
      <c r="BA696">
        <v>59</v>
      </c>
      <c r="BB696">
        <v>65</v>
      </c>
      <c r="BC696">
        <v>72</v>
      </c>
      <c r="BD696">
        <v>75.5</v>
      </c>
      <c r="BE696">
        <v>78.5</v>
      </c>
      <c r="BF696">
        <v>80.5</v>
      </c>
      <c r="BG696">
        <v>82</v>
      </c>
      <c r="BH696">
        <v>83</v>
      </c>
      <c r="BI696">
        <v>83</v>
      </c>
      <c r="BJ696">
        <v>81.5</v>
      </c>
      <c r="BK696">
        <v>75.5</v>
      </c>
      <c r="BL696">
        <v>71.5</v>
      </c>
      <c r="BM696">
        <v>69.5</v>
      </c>
      <c r="BN696">
        <v>67.5</v>
      </c>
      <c r="BO696">
        <v>65.5</v>
      </c>
      <c r="DL696">
        <v>19</v>
      </c>
      <c r="DM696">
        <v>19</v>
      </c>
    </row>
    <row r="697" spans="1:117" hidden="1" x14ac:dyDescent="0.25">
      <c r="A697" t="s">
        <v>62</v>
      </c>
      <c r="B697" t="s">
        <v>202</v>
      </c>
      <c r="C697" t="s">
        <v>61</v>
      </c>
      <c r="D697" t="s">
        <v>61</v>
      </c>
      <c r="E697" t="s">
        <v>61</v>
      </c>
      <c r="F697" t="s">
        <v>97</v>
      </c>
      <c r="G697" t="s">
        <v>61</v>
      </c>
      <c r="H697" t="s">
        <v>61</v>
      </c>
      <c r="I697" t="s">
        <v>199</v>
      </c>
      <c r="J697" s="22">
        <v>43759</v>
      </c>
      <c r="K697" s="28">
        <v>19</v>
      </c>
      <c r="L697">
        <v>19</v>
      </c>
      <c r="M697">
        <v>60</v>
      </c>
      <c r="N697">
        <v>60</v>
      </c>
      <c r="O697">
        <v>0</v>
      </c>
      <c r="P697">
        <v>0</v>
      </c>
      <c r="Q697">
        <v>0</v>
      </c>
      <c r="R697">
        <v>1</v>
      </c>
      <c r="S697" s="28">
        <v>1</v>
      </c>
      <c r="AR697">
        <v>60</v>
      </c>
      <c r="AS697">
        <v>56.5</v>
      </c>
      <c r="AT697">
        <v>55.5</v>
      </c>
      <c r="AU697">
        <v>54</v>
      </c>
      <c r="AV697">
        <v>53.5</v>
      </c>
      <c r="AW697">
        <v>53</v>
      </c>
      <c r="AX697">
        <v>53.5</v>
      </c>
      <c r="AY697">
        <v>52.5</v>
      </c>
      <c r="AZ697">
        <v>53.5</v>
      </c>
      <c r="BA697">
        <v>59</v>
      </c>
      <c r="BB697">
        <v>65</v>
      </c>
      <c r="BC697">
        <v>72</v>
      </c>
      <c r="BD697">
        <v>75.5</v>
      </c>
      <c r="BE697">
        <v>78.5</v>
      </c>
      <c r="BF697">
        <v>80.5</v>
      </c>
      <c r="BG697">
        <v>82</v>
      </c>
      <c r="BH697">
        <v>83</v>
      </c>
      <c r="BI697">
        <v>83</v>
      </c>
      <c r="BJ697">
        <v>81.5</v>
      </c>
      <c r="BK697">
        <v>75.5</v>
      </c>
      <c r="BL697">
        <v>71.5</v>
      </c>
      <c r="BM697">
        <v>69.5</v>
      </c>
      <c r="BN697">
        <v>67.5</v>
      </c>
      <c r="BO697">
        <v>65.5</v>
      </c>
      <c r="DL697">
        <v>19</v>
      </c>
      <c r="DM697">
        <v>19</v>
      </c>
    </row>
    <row r="698" spans="1:117" hidden="1" x14ac:dyDescent="0.25">
      <c r="A698" t="s">
        <v>62</v>
      </c>
      <c r="B698" t="s">
        <v>189</v>
      </c>
      <c r="C698" t="s">
        <v>189</v>
      </c>
      <c r="D698" t="s">
        <v>61</v>
      </c>
      <c r="E698" t="s">
        <v>61</v>
      </c>
      <c r="F698" t="s">
        <v>61</v>
      </c>
      <c r="G698" t="s">
        <v>61</v>
      </c>
      <c r="H698" t="s">
        <v>61</v>
      </c>
      <c r="I698" t="s">
        <v>199</v>
      </c>
      <c r="J698" s="22">
        <v>43759</v>
      </c>
      <c r="K698" s="28">
        <v>19</v>
      </c>
      <c r="L698">
        <v>19</v>
      </c>
      <c r="M698">
        <v>24</v>
      </c>
      <c r="N698">
        <v>24</v>
      </c>
      <c r="O698">
        <v>0</v>
      </c>
      <c r="P698">
        <v>0</v>
      </c>
      <c r="Q698">
        <v>0</v>
      </c>
      <c r="R698">
        <v>1</v>
      </c>
      <c r="S698" s="28">
        <v>1</v>
      </c>
      <c r="AR698">
        <v>60</v>
      </c>
      <c r="AS698">
        <v>56.5</v>
      </c>
      <c r="AT698">
        <v>55.5</v>
      </c>
      <c r="AU698">
        <v>54</v>
      </c>
      <c r="AV698">
        <v>53.5</v>
      </c>
      <c r="AW698">
        <v>53</v>
      </c>
      <c r="AX698">
        <v>53.5</v>
      </c>
      <c r="AY698">
        <v>52.5</v>
      </c>
      <c r="AZ698">
        <v>53.5</v>
      </c>
      <c r="BA698">
        <v>59</v>
      </c>
      <c r="BB698">
        <v>65</v>
      </c>
      <c r="BC698">
        <v>72</v>
      </c>
      <c r="BD698">
        <v>75.5</v>
      </c>
      <c r="BE698">
        <v>78.5</v>
      </c>
      <c r="BF698">
        <v>80.5</v>
      </c>
      <c r="BG698">
        <v>82</v>
      </c>
      <c r="BH698">
        <v>83</v>
      </c>
      <c r="BI698">
        <v>83</v>
      </c>
      <c r="BJ698">
        <v>81.5</v>
      </c>
      <c r="BK698">
        <v>75.5</v>
      </c>
      <c r="BL698">
        <v>71.5</v>
      </c>
      <c r="BM698">
        <v>69.5</v>
      </c>
      <c r="BN698">
        <v>67.5</v>
      </c>
      <c r="BO698">
        <v>65.5</v>
      </c>
      <c r="DL698">
        <v>19</v>
      </c>
      <c r="DM698">
        <v>19</v>
      </c>
    </row>
    <row r="699" spans="1:117" hidden="1" x14ac:dyDescent="0.25">
      <c r="A699" t="s">
        <v>62</v>
      </c>
      <c r="B699" t="s">
        <v>61</v>
      </c>
      <c r="C699" t="s">
        <v>61</v>
      </c>
      <c r="D699" t="s">
        <v>61</v>
      </c>
      <c r="E699" t="s">
        <v>61</v>
      </c>
      <c r="F699" t="s">
        <v>61</v>
      </c>
      <c r="G699" t="s">
        <v>61</v>
      </c>
      <c r="H699" t="s">
        <v>61</v>
      </c>
      <c r="I699" t="s">
        <v>199</v>
      </c>
      <c r="J699" s="22">
        <v>43759</v>
      </c>
      <c r="K699" s="28">
        <v>19</v>
      </c>
      <c r="L699">
        <v>19</v>
      </c>
      <c r="M699">
        <v>60</v>
      </c>
      <c r="N699">
        <v>60</v>
      </c>
      <c r="O699">
        <v>0</v>
      </c>
      <c r="P699">
        <v>0</v>
      </c>
      <c r="Q699">
        <v>0</v>
      </c>
      <c r="R699">
        <v>1</v>
      </c>
      <c r="S699" s="28">
        <v>1</v>
      </c>
      <c r="AR699">
        <v>60</v>
      </c>
      <c r="AS699">
        <v>56.5</v>
      </c>
      <c r="AT699">
        <v>55.5</v>
      </c>
      <c r="AU699">
        <v>54</v>
      </c>
      <c r="AV699">
        <v>53.5</v>
      </c>
      <c r="AW699">
        <v>53</v>
      </c>
      <c r="AX699">
        <v>53.5</v>
      </c>
      <c r="AY699">
        <v>52.5</v>
      </c>
      <c r="AZ699">
        <v>53.5</v>
      </c>
      <c r="BA699">
        <v>59</v>
      </c>
      <c r="BB699">
        <v>65</v>
      </c>
      <c r="BC699">
        <v>72</v>
      </c>
      <c r="BD699">
        <v>75.5</v>
      </c>
      <c r="BE699">
        <v>78.5</v>
      </c>
      <c r="BF699">
        <v>80.5</v>
      </c>
      <c r="BG699">
        <v>82</v>
      </c>
      <c r="BH699">
        <v>83</v>
      </c>
      <c r="BI699">
        <v>83</v>
      </c>
      <c r="BJ699">
        <v>81.5</v>
      </c>
      <c r="BK699">
        <v>75.5</v>
      </c>
      <c r="BL699">
        <v>71.5</v>
      </c>
      <c r="BM699">
        <v>69.5</v>
      </c>
      <c r="BN699">
        <v>67.5</v>
      </c>
      <c r="BO699">
        <v>65.5</v>
      </c>
      <c r="DL699">
        <v>19</v>
      </c>
      <c r="DM699">
        <v>19</v>
      </c>
    </row>
    <row r="700" spans="1:117" hidden="1" x14ac:dyDescent="0.25">
      <c r="A700" t="s">
        <v>62</v>
      </c>
      <c r="B700" t="s">
        <v>31</v>
      </c>
      <c r="C700" t="s">
        <v>61</v>
      </c>
      <c r="D700" t="s">
        <v>61</v>
      </c>
      <c r="E700" t="s">
        <v>31</v>
      </c>
      <c r="F700" t="s">
        <v>61</v>
      </c>
      <c r="G700" t="s">
        <v>61</v>
      </c>
      <c r="H700" t="s">
        <v>61</v>
      </c>
      <c r="I700" t="s">
        <v>199</v>
      </c>
      <c r="J700" s="22">
        <v>43759</v>
      </c>
      <c r="K700" s="28">
        <v>19</v>
      </c>
      <c r="L700">
        <v>19</v>
      </c>
      <c r="M700">
        <v>2</v>
      </c>
      <c r="N700">
        <v>2</v>
      </c>
      <c r="O700">
        <v>0</v>
      </c>
      <c r="P700">
        <v>0</v>
      </c>
      <c r="Q700">
        <v>1</v>
      </c>
      <c r="R700">
        <v>1</v>
      </c>
      <c r="S700" s="28">
        <v>1</v>
      </c>
      <c r="AR700">
        <v>60</v>
      </c>
      <c r="AS700">
        <v>56.5</v>
      </c>
      <c r="AT700">
        <v>55.5</v>
      </c>
      <c r="AU700">
        <v>54</v>
      </c>
      <c r="AV700">
        <v>53.5</v>
      </c>
      <c r="AW700">
        <v>53</v>
      </c>
      <c r="AX700">
        <v>53.5</v>
      </c>
      <c r="AY700">
        <v>52.5</v>
      </c>
      <c r="AZ700">
        <v>53.5</v>
      </c>
      <c r="BA700">
        <v>59</v>
      </c>
      <c r="BB700">
        <v>65</v>
      </c>
      <c r="BC700">
        <v>72</v>
      </c>
      <c r="BD700">
        <v>75.5</v>
      </c>
      <c r="BE700">
        <v>78.5</v>
      </c>
      <c r="BF700">
        <v>80.5</v>
      </c>
      <c r="BG700">
        <v>82</v>
      </c>
      <c r="BH700">
        <v>83</v>
      </c>
      <c r="BI700">
        <v>83</v>
      </c>
      <c r="BJ700">
        <v>81.5</v>
      </c>
      <c r="BK700">
        <v>75.5</v>
      </c>
      <c r="BL700">
        <v>71.5</v>
      </c>
      <c r="BM700">
        <v>69.5</v>
      </c>
      <c r="BN700">
        <v>67.5</v>
      </c>
      <c r="BO700">
        <v>65.5</v>
      </c>
      <c r="DL700">
        <v>19</v>
      </c>
      <c r="DM700">
        <v>19</v>
      </c>
    </row>
    <row r="701" spans="1:117" hidden="1" x14ac:dyDescent="0.25">
      <c r="A701" t="s">
        <v>62</v>
      </c>
      <c r="B701" t="s">
        <v>102</v>
      </c>
      <c r="C701" t="s">
        <v>61</v>
      </c>
      <c r="D701" t="s">
        <v>61</v>
      </c>
      <c r="E701" t="s">
        <v>61</v>
      </c>
      <c r="F701" t="s">
        <v>61</v>
      </c>
      <c r="G701" t="s">
        <v>61</v>
      </c>
      <c r="H701" t="s">
        <v>102</v>
      </c>
      <c r="I701" t="s">
        <v>199</v>
      </c>
      <c r="J701" s="22">
        <v>43759</v>
      </c>
      <c r="K701" s="28">
        <v>19</v>
      </c>
      <c r="L701">
        <v>19</v>
      </c>
      <c r="M701">
        <v>40</v>
      </c>
      <c r="N701">
        <v>40</v>
      </c>
      <c r="O701">
        <v>0</v>
      </c>
      <c r="P701">
        <v>0</v>
      </c>
      <c r="Q701">
        <v>0</v>
      </c>
      <c r="R701">
        <v>1</v>
      </c>
      <c r="S701" s="28">
        <v>1</v>
      </c>
      <c r="AR701">
        <v>60</v>
      </c>
      <c r="AS701">
        <v>56.5</v>
      </c>
      <c r="AT701">
        <v>55.5</v>
      </c>
      <c r="AU701">
        <v>54</v>
      </c>
      <c r="AV701">
        <v>53.5</v>
      </c>
      <c r="AW701">
        <v>53</v>
      </c>
      <c r="AX701">
        <v>53.5</v>
      </c>
      <c r="AY701">
        <v>52.5</v>
      </c>
      <c r="AZ701">
        <v>53.5</v>
      </c>
      <c r="BA701">
        <v>59</v>
      </c>
      <c r="BB701">
        <v>65</v>
      </c>
      <c r="BC701">
        <v>72</v>
      </c>
      <c r="BD701">
        <v>75.5</v>
      </c>
      <c r="BE701">
        <v>78.5</v>
      </c>
      <c r="BF701">
        <v>80.5</v>
      </c>
      <c r="BG701">
        <v>82</v>
      </c>
      <c r="BH701">
        <v>83</v>
      </c>
      <c r="BI701">
        <v>83</v>
      </c>
      <c r="BJ701">
        <v>81.5</v>
      </c>
      <c r="BK701">
        <v>75.5</v>
      </c>
      <c r="BL701">
        <v>71.5</v>
      </c>
      <c r="BM701">
        <v>69.5</v>
      </c>
      <c r="BN701">
        <v>67.5</v>
      </c>
      <c r="BO701">
        <v>65.5</v>
      </c>
      <c r="DL701">
        <v>19</v>
      </c>
      <c r="DM701">
        <v>19</v>
      </c>
    </row>
    <row r="702" spans="1:117" hidden="1" x14ac:dyDescent="0.25">
      <c r="A702" t="s">
        <v>62</v>
      </c>
      <c r="B702" t="s">
        <v>101</v>
      </c>
      <c r="C702" t="s">
        <v>61</v>
      </c>
      <c r="D702" t="s">
        <v>61</v>
      </c>
      <c r="E702" t="s">
        <v>61</v>
      </c>
      <c r="F702" t="s">
        <v>61</v>
      </c>
      <c r="G702" t="s">
        <v>61</v>
      </c>
      <c r="H702" t="s">
        <v>101</v>
      </c>
      <c r="I702" t="s">
        <v>199</v>
      </c>
      <c r="J702" s="22">
        <v>43759</v>
      </c>
      <c r="K702" s="28">
        <v>19</v>
      </c>
      <c r="L702">
        <v>19</v>
      </c>
      <c r="M702">
        <v>20</v>
      </c>
      <c r="N702">
        <v>20</v>
      </c>
      <c r="O702">
        <v>0</v>
      </c>
      <c r="P702">
        <v>0</v>
      </c>
      <c r="Q702">
        <v>0</v>
      </c>
      <c r="R702">
        <v>1</v>
      </c>
      <c r="S702" s="28">
        <v>1</v>
      </c>
      <c r="AR702">
        <v>60</v>
      </c>
      <c r="AS702">
        <v>56.5</v>
      </c>
      <c r="AT702">
        <v>55.5</v>
      </c>
      <c r="AU702">
        <v>54</v>
      </c>
      <c r="AV702">
        <v>53.5</v>
      </c>
      <c r="AW702">
        <v>53</v>
      </c>
      <c r="AX702">
        <v>53.5</v>
      </c>
      <c r="AY702">
        <v>52.5</v>
      </c>
      <c r="AZ702">
        <v>53.5</v>
      </c>
      <c r="BA702">
        <v>59</v>
      </c>
      <c r="BB702">
        <v>65</v>
      </c>
      <c r="BC702">
        <v>72</v>
      </c>
      <c r="BD702">
        <v>75.5</v>
      </c>
      <c r="BE702">
        <v>78.5</v>
      </c>
      <c r="BF702">
        <v>80.5</v>
      </c>
      <c r="BG702">
        <v>82</v>
      </c>
      <c r="BH702">
        <v>83</v>
      </c>
      <c r="BI702">
        <v>83</v>
      </c>
      <c r="BJ702">
        <v>81.5</v>
      </c>
      <c r="BK702">
        <v>75.5</v>
      </c>
      <c r="BL702">
        <v>71.5</v>
      </c>
      <c r="BM702">
        <v>69.5</v>
      </c>
      <c r="BN702">
        <v>67.5</v>
      </c>
      <c r="BO702">
        <v>65.5</v>
      </c>
      <c r="DL702">
        <v>19</v>
      </c>
      <c r="DM702">
        <v>19</v>
      </c>
    </row>
    <row r="703" spans="1:117" hidden="1" x14ac:dyDescent="0.25">
      <c r="A703" t="s">
        <v>62</v>
      </c>
      <c r="B703" t="s">
        <v>35</v>
      </c>
      <c r="C703" t="s">
        <v>61</v>
      </c>
      <c r="D703" t="s">
        <v>61</v>
      </c>
      <c r="E703" t="s">
        <v>35</v>
      </c>
      <c r="F703" t="s">
        <v>61</v>
      </c>
      <c r="G703" t="s">
        <v>61</v>
      </c>
      <c r="H703" t="s">
        <v>61</v>
      </c>
      <c r="I703" t="s">
        <v>183</v>
      </c>
      <c r="J703" s="22">
        <v>43759</v>
      </c>
      <c r="K703" s="28">
        <v>19</v>
      </c>
      <c r="L703">
        <v>19</v>
      </c>
      <c r="M703">
        <v>1</v>
      </c>
      <c r="N703">
        <v>1</v>
      </c>
      <c r="O703">
        <v>0</v>
      </c>
      <c r="P703">
        <v>1</v>
      </c>
      <c r="Q703">
        <v>1</v>
      </c>
      <c r="R703">
        <v>1</v>
      </c>
      <c r="S703" s="28">
        <v>1</v>
      </c>
      <c r="AR703">
        <v>60</v>
      </c>
      <c r="AS703">
        <v>56.5</v>
      </c>
      <c r="AT703">
        <v>55.5</v>
      </c>
      <c r="AU703">
        <v>54</v>
      </c>
      <c r="AV703">
        <v>53.5</v>
      </c>
      <c r="AW703">
        <v>53</v>
      </c>
      <c r="AX703">
        <v>53.5</v>
      </c>
      <c r="AY703">
        <v>52.5</v>
      </c>
      <c r="AZ703">
        <v>53.5</v>
      </c>
      <c r="BA703">
        <v>59</v>
      </c>
      <c r="BB703">
        <v>65</v>
      </c>
      <c r="BC703">
        <v>72</v>
      </c>
      <c r="BD703">
        <v>75.5</v>
      </c>
      <c r="BE703">
        <v>78.5</v>
      </c>
      <c r="BF703">
        <v>80.5</v>
      </c>
      <c r="BG703">
        <v>82</v>
      </c>
      <c r="BH703">
        <v>83</v>
      </c>
      <c r="BI703">
        <v>83</v>
      </c>
      <c r="BJ703">
        <v>81.5</v>
      </c>
      <c r="BK703">
        <v>75.5</v>
      </c>
      <c r="BL703">
        <v>71.5</v>
      </c>
      <c r="BM703">
        <v>69.5</v>
      </c>
      <c r="BN703">
        <v>67.5</v>
      </c>
      <c r="BO703">
        <v>65.5</v>
      </c>
      <c r="DL703">
        <v>19</v>
      </c>
      <c r="DM703">
        <v>19</v>
      </c>
    </row>
    <row r="704" spans="1:117" hidden="1" x14ac:dyDescent="0.25">
      <c r="A704" t="s">
        <v>62</v>
      </c>
      <c r="B704" t="s">
        <v>31</v>
      </c>
      <c r="C704" t="s">
        <v>61</v>
      </c>
      <c r="D704" t="s">
        <v>61</v>
      </c>
      <c r="E704" t="s">
        <v>31</v>
      </c>
      <c r="F704" t="s">
        <v>61</v>
      </c>
      <c r="G704" t="s">
        <v>61</v>
      </c>
      <c r="H704" t="s">
        <v>61</v>
      </c>
      <c r="I704" t="s">
        <v>183</v>
      </c>
      <c r="J704" s="22">
        <v>43759</v>
      </c>
      <c r="K704" s="28">
        <v>19</v>
      </c>
      <c r="L704">
        <v>19</v>
      </c>
      <c r="M704">
        <v>2</v>
      </c>
      <c r="N704">
        <v>2</v>
      </c>
      <c r="O704">
        <v>0</v>
      </c>
      <c r="P704">
        <v>0</v>
      </c>
      <c r="Q704">
        <v>1</v>
      </c>
      <c r="R704">
        <v>1</v>
      </c>
      <c r="S704" s="28">
        <v>1</v>
      </c>
      <c r="AR704">
        <v>60</v>
      </c>
      <c r="AS704">
        <v>56.5</v>
      </c>
      <c r="AT704">
        <v>55.5</v>
      </c>
      <c r="AU704">
        <v>54</v>
      </c>
      <c r="AV704">
        <v>53.5</v>
      </c>
      <c r="AW704">
        <v>53</v>
      </c>
      <c r="AX704">
        <v>53.5</v>
      </c>
      <c r="AY704">
        <v>52.5</v>
      </c>
      <c r="AZ704">
        <v>53.5</v>
      </c>
      <c r="BA704">
        <v>59</v>
      </c>
      <c r="BB704">
        <v>65</v>
      </c>
      <c r="BC704">
        <v>72</v>
      </c>
      <c r="BD704">
        <v>75.5</v>
      </c>
      <c r="BE704">
        <v>78.5</v>
      </c>
      <c r="BF704">
        <v>80.5</v>
      </c>
      <c r="BG704">
        <v>82</v>
      </c>
      <c r="BH704">
        <v>83</v>
      </c>
      <c r="BI704">
        <v>83</v>
      </c>
      <c r="BJ704">
        <v>81.5</v>
      </c>
      <c r="BK704">
        <v>75.5</v>
      </c>
      <c r="BL704">
        <v>71.5</v>
      </c>
      <c r="BM704">
        <v>69.5</v>
      </c>
      <c r="BN704">
        <v>67.5</v>
      </c>
      <c r="BO704">
        <v>65.5</v>
      </c>
      <c r="DL704">
        <v>19</v>
      </c>
      <c r="DM704">
        <v>19</v>
      </c>
    </row>
    <row r="705" spans="1:117" hidden="1" x14ac:dyDescent="0.25">
      <c r="A705" t="s">
        <v>62</v>
      </c>
      <c r="B705" t="s">
        <v>109</v>
      </c>
      <c r="C705" t="s">
        <v>61</v>
      </c>
      <c r="D705" t="s">
        <v>109</v>
      </c>
      <c r="E705" t="s">
        <v>61</v>
      </c>
      <c r="F705" t="s">
        <v>61</v>
      </c>
      <c r="G705" t="s">
        <v>61</v>
      </c>
      <c r="H705" t="s">
        <v>61</v>
      </c>
      <c r="I705" t="s">
        <v>183</v>
      </c>
      <c r="J705" s="22">
        <v>43759</v>
      </c>
      <c r="K705" s="28">
        <v>19</v>
      </c>
      <c r="L705">
        <v>19</v>
      </c>
      <c r="M705">
        <v>60</v>
      </c>
      <c r="N705">
        <v>60</v>
      </c>
      <c r="O705">
        <v>0</v>
      </c>
      <c r="P705">
        <v>0</v>
      </c>
      <c r="Q705">
        <v>0</v>
      </c>
      <c r="R705">
        <v>1</v>
      </c>
      <c r="S705" s="28">
        <v>1</v>
      </c>
      <c r="AR705">
        <v>60</v>
      </c>
      <c r="AS705">
        <v>56.5</v>
      </c>
      <c r="AT705">
        <v>55.5</v>
      </c>
      <c r="AU705">
        <v>54</v>
      </c>
      <c r="AV705">
        <v>53.5</v>
      </c>
      <c r="AW705">
        <v>53</v>
      </c>
      <c r="AX705">
        <v>53.5</v>
      </c>
      <c r="AY705">
        <v>52.5</v>
      </c>
      <c r="AZ705">
        <v>53.5</v>
      </c>
      <c r="BA705">
        <v>59</v>
      </c>
      <c r="BB705">
        <v>65</v>
      </c>
      <c r="BC705">
        <v>72</v>
      </c>
      <c r="BD705">
        <v>75.5</v>
      </c>
      <c r="BE705">
        <v>78.5</v>
      </c>
      <c r="BF705">
        <v>80.5</v>
      </c>
      <c r="BG705">
        <v>82</v>
      </c>
      <c r="BH705">
        <v>83</v>
      </c>
      <c r="BI705">
        <v>83</v>
      </c>
      <c r="BJ705">
        <v>81.5</v>
      </c>
      <c r="BK705">
        <v>75.5</v>
      </c>
      <c r="BL705">
        <v>71.5</v>
      </c>
      <c r="BM705">
        <v>69.5</v>
      </c>
      <c r="BN705">
        <v>67.5</v>
      </c>
      <c r="BO705">
        <v>65.5</v>
      </c>
      <c r="DL705">
        <v>19</v>
      </c>
      <c r="DM705">
        <v>19</v>
      </c>
    </row>
    <row r="706" spans="1:117" hidden="1" x14ac:dyDescent="0.25">
      <c r="A706" t="s">
        <v>62</v>
      </c>
      <c r="B706" t="s">
        <v>202</v>
      </c>
      <c r="C706" t="s">
        <v>61</v>
      </c>
      <c r="D706" t="s">
        <v>61</v>
      </c>
      <c r="E706" t="s">
        <v>61</v>
      </c>
      <c r="F706" t="s">
        <v>97</v>
      </c>
      <c r="G706" t="s">
        <v>61</v>
      </c>
      <c r="H706" t="s">
        <v>61</v>
      </c>
      <c r="I706" t="s">
        <v>183</v>
      </c>
      <c r="J706" s="22">
        <v>43759</v>
      </c>
      <c r="K706" s="28">
        <v>19</v>
      </c>
      <c r="L706">
        <v>19</v>
      </c>
      <c r="M706">
        <v>60</v>
      </c>
      <c r="N706">
        <v>60</v>
      </c>
      <c r="O706">
        <v>0</v>
      </c>
      <c r="P706">
        <v>0</v>
      </c>
      <c r="Q706">
        <v>0</v>
      </c>
      <c r="R706">
        <v>1</v>
      </c>
      <c r="S706" s="28">
        <v>1</v>
      </c>
      <c r="AR706">
        <v>60</v>
      </c>
      <c r="AS706">
        <v>56.5</v>
      </c>
      <c r="AT706">
        <v>55.5</v>
      </c>
      <c r="AU706">
        <v>54</v>
      </c>
      <c r="AV706">
        <v>53.5</v>
      </c>
      <c r="AW706">
        <v>53</v>
      </c>
      <c r="AX706">
        <v>53.5</v>
      </c>
      <c r="AY706">
        <v>52.5</v>
      </c>
      <c r="AZ706">
        <v>53.5</v>
      </c>
      <c r="BA706">
        <v>59</v>
      </c>
      <c r="BB706">
        <v>65</v>
      </c>
      <c r="BC706">
        <v>72</v>
      </c>
      <c r="BD706">
        <v>75.5</v>
      </c>
      <c r="BE706">
        <v>78.5</v>
      </c>
      <c r="BF706">
        <v>80.5</v>
      </c>
      <c r="BG706">
        <v>82</v>
      </c>
      <c r="BH706">
        <v>83</v>
      </c>
      <c r="BI706">
        <v>83</v>
      </c>
      <c r="BJ706">
        <v>81.5</v>
      </c>
      <c r="BK706">
        <v>75.5</v>
      </c>
      <c r="BL706">
        <v>71.5</v>
      </c>
      <c r="BM706">
        <v>69.5</v>
      </c>
      <c r="BN706">
        <v>67.5</v>
      </c>
      <c r="BO706">
        <v>65.5</v>
      </c>
      <c r="DL706">
        <v>19</v>
      </c>
      <c r="DM706">
        <v>19</v>
      </c>
    </row>
    <row r="707" spans="1:117" hidden="1" x14ac:dyDescent="0.25">
      <c r="A707" t="s">
        <v>62</v>
      </c>
      <c r="B707" t="s">
        <v>189</v>
      </c>
      <c r="C707" t="s">
        <v>189</v>
      </c>
      <c r="D707" t="s">
        <v>61</v>
      </c>
      <c r="E707" t="s">
        <v>61</v>
      </c>
      <c r="F707" t="s">
        <v>61</v>
      </c>
      <c r="G707" t="s">
        <v>61</v>
      </c>
      <c r="H707" t="s">
        <v>61</v>
      </c>
      <c r="I707" t="s">
        <v>183</v>
      </c>
      <c r="J707" s="22">
        <v>43759</v>
      </c>
      <c r="K707" s="28">
        <v>19</v>
      </c>
      <c r="L707">
        <v>19</v>
      </c>
      <c r="M707">
        <v>24</v>
      </c>
      <c r="N707">
        <v>24</v>
      </c>
      <c r="O707">
        <v>0</v>
      </c>
      <c r="P707">
        <v>0</v>
      </c>
      <c r="Q707">
        <v>0</v>
      </c>
      <c r="R707">
        <v>1</v>
      </c>
      <c r="S707" s="28">
        <v>1</v>
      </c>
      <c r="AR707">
        <v>60</v>
      </c>
      <c r="AS707">
        <v>56.5</v>
      </c>
      <c r="AT707">
        <v>55.5</v>
      </c>
      <c r="AU707">
        <v>54</v>
      </c>
      <c r="AV707">
        <v>53.5</v>
      </c>
      <c r="AW707">
        <v>53</v>
      </c>
      <c r="AX707">
        <v>53.5</v>
      </c>
      <c r="AY707">
        <v>52.5</v>
      </c>
      <c r="AZ707">
        <v>53.5</v>
      </c>
      <c r="BA707">
        <v>59</v>
      </c>
      <c r="BB707">
        <v>65</v>
      </c>
      <c r="BC707">
        <v>72</v>
      </c>
      <c r="BD707">
        <v>75.5</v>
      </c>
      <c r="BE707">
        <v>78.5</v>
      </c>
      <c r="BF707">
        <v>80.5</v>
      </c>
      <c r="BG707">
        <v>82</v>
      </c>
      <c r="BH707">
        <v>83</v>
      </c>
      <c r="BI707">
        <v>83</v>
      </c>
      <c r="BJ707">
        <v>81.5</v>
      </c>
      <c r="BK707">
        <v>75.5</v>
      </c>
      <c r="BL707">
        <v>71.5</v>
      </c>
      <c r="BM707">
        <v>69.5</v>
      </c>
      <c r="BN707">
        <v>67.5</v>
      </c>
      <c r="BO707">
        <v>65.5</v>
      </c>
      <c r="DL707">
        <v>19</v>
      </c>
      <c r="DM707">
        <v>19</v>
      </c>
    </row>
    <row r="708" spans="1:117" hidden="1" x14ac:dyDescent="0.25">
      <c r="A708" t="s">
        <v>62</v>
      </c>
      <c r="B708" t="s">
        <v>102</v>
      </c>
      <c r="C708" t="s">
        <v>61</v>
      </c>
      <c r="D708" t="s">
        <v>61</v>
      </c>
      <c r="E708" t="s">
        <v>61</v>
      </c>
      <c r="F708" t="s">
        <v>61</v>
      </c>
      <c r="G708" t="s">
        <v>61</v>
      </c>
      <c r="H708" t="s">
        <v>102</v>
      </c>
      <c r="I708" t="s">
        <v>183</v>
      </c>
      <c r="J708" s="22">
        <v>43759</v>
      </c>
      <c r="K708" s="28">
        <v>19</v>
      </c>
      <c r="L708">
        <v>19</v>
      </c>
      <c r="M708">
        <v>40</v>
      </c>
      <c r="N708">
        <v>40</v>
      </c>
      <c r="O708">
        <v>0</v>
      </c>
      <c r="P708">
        <v>0</v>
      </c>
      <c r="Q708">
        <v>0</v>
      </c>
      <c r="R708">
        <v>1</v>
      </c>
      <c r="S708" s="28">
        <v>1</v>
      </c>
      <c r="AR708">
        <v>60</v>
      </c>
      <c r="AS708">
        <v>56.5</v>
      </c>
      <c r="AT708">
        <v>55.5</v>
      </c>
      <c r="AU708">
        <v>54</v>
      </c>
      <c r="AV708">
        <v>53.5</v>
      </c>
      <c r="AW708">
        <v>53</v>
      </c>
      <c r="AX708">
        <v>53.5</v>
      </c>
      <c r="AY708">
        <v>52.5</v>
      </c>
      <c r="AZ708">
        <v>53.5</v>
      </c>
      <c r="BA708">
        <v>59</v>
      </c>
      <c r="BB708">
        <v>65</v>
      </c>
      <c r="BC708">
        <v>72</v>
      </c>
      <c r="BD708">
        <v>75.5</v>
      </c>
      <c r="BE708">
        <v>78.5</v>
      </c>
      <c r="BF708">
        <v>80.5</v>
      </c>
      <c r="BG708">
        <v>82</v>
      </c>
      <c r="BH708">
        <v>83</v>
      </c>
      <c r="BI708">
        <v>83</v>
      </c>
      <c r="BJ708">
        <v>81.5</v>
      </c>
      <c r="BK708">
        <v>75.5</v>
      </c>
      <c r="BL708">
        <v>71.5</v>
      </c>
      <c r="BM708">
        <v>69.5</v>
      </c>
      <c r="BN708">
        <v>67.5</v>
      </c>
      <c r="BO708">
        <v>65.5</v>
      </c>
      <c r="DL708">
        <v>19</v>
      </c>
      <c r="DM708">
        <v>19</v>
      </c>
    </row>
    <row r="709" spans="1:117" hidden="1" x14ac:dyDescent="0.25">
      <c r="A709" t="s">
        <v>62</v>
      </c>
      <c r="B709" t="s">
        <v>186</v>
      </c>
      <c r="C709" t="s">
        <v>61</v>
      </c>
      <c r="D709" t="s">
        <v>61</v>
      </c>
      <c r="E709" t="s">
        <v>186</v>
      </c>
      <c r="F709" t="s">
        <v>61</v>
      </c>
      <c r="G709" t="s">
        <v>61</v>
      </c>
      <c r="H709" t="s">
        <v>61</v>
      </c>
      <c r="I709" t="s">
        <v>183</v>
      </c>
      <c r="J709" s="22">
        <v>43759</v>
      </c>
      <c r="K709" s="28">
        <v>19</v>
      </c>
      <c r="L709">
        <v>19</v>
      </c>
      <c r="M709">
        <v>4</v>
      </c>
      <c r="N709">
        <v>4</v>
      </c>
      <c r="O709">
        <v>0</v>
      </c>
      <c r="P709">
        <v>0</v>
      </c>
      <c r="Q709">
        <v>1</v>
      </c>
      <c r="R709">
        <v>1</v>
      </c>
      <c r="S709" s="28">
        <v>1</v>
      </c>
      <c r="AR709">
        <v>60</v>
      </c>
      <c r="AS709">
        <v>56.5</v>
      </c>
      <c r="AT709">
        <v>55.5</v>
      </c>
      <c r="AU709">
        <v>54</v>
      </c>
      <c r="AV709">
        <v>53.5</v>
      </c>
      <c r="AW709">
        <v>53</v>
      </c>
      <c r="AX709">
        <v>53.5</v>
      </c>
      <c r="AY709">
        <v>52.5</v>
      </c>
      <c r="AZ709">
        <v>53.5</v>
      </c>
      <c r="BA709">
        <v>59</v>
      </c>
      <c r="BB709">
        <v>65</v>
      </c>
      <c r="BC709">
        <v>72</v>
      </c>
      <c r="BD709">
        <v>75.5</v>
      </c>
      <c r="BE709">
        <v>78.5</v>
      </c>
      <c r="BF709">
        <v>80.5</v>
      </c>
      <c r="BG709">
        <v>82</v>
      </c>
      <c r="BH709">
        <v>83</v>
      </c>
      <c r="BI709">
        <v>83</v>
      </c>
      <c r="BJ709">
        <v>81.5</v>
      </c>
      <c r="BK709">
        <v>75.5</v>
      </c>
      <c r="BL709">
        <v>71.5</v>
      </c>
      <c r="BM709">
        <v>69.5</v>
      </c>
      <c r="BN709">
        <v>67.5</v>
      </c>
      <c r="BO709">
        <v>65.5</v>
      </c>
      <c r="DL709">
        <v>19</v>
      </c>
      <c r="DM709">
        <v>19</v>
      </c>
    </row>
    <row r="710" spans="1:117" hidden="1" x14ac:dyDescent="0.25">
      <c r="A710" t="s">
        <v>62</v>
      </c>
      <c r="B710" t="s">
        <v>38</v>
      </c>
      <c r="C710" t="s">
        <v>61</v>
      </c>
      <c r="D710" t="s">
        <v>61</v>
      </c>
      <c r="E710" t="s">
        <v>38</v>
      </c>
      <c r="F710" t="s">
        <v>61</v>
      </c>
      <c r="G710" t="s">
        <v>61</v>
      </c>
      <c r="H710" t="s">
        <v>61</v>
      </c>
      <c r="I710" t="s">
        <v>183</v>
      </c>
      <c r="J710" s="22">
        <v>43759</v>
      </c>
      <c r="K710" s="28">
        <v>19</v>
      </c>
      <c r="L710">
        <v>19</v>
      </c>
      <c r="M710">
        <v>2</v>
      </c>
      <c r="N710">
        <v>2</v>
      </c>
      <c r="O710">
        <v>0</v>
      </c>
      <c r="P710">
        <v>0</v>
      </c>
      <c r="Q710">
        <v>1</v>
      </c>
      <c r="R710">
        <v>1</v>
      </c>
      <c r="S710" s="28">
        <v>1</v>
      </c>
      <c r="AR710">
        <v>60</v>
      </c>
      <c r="AS710">
        <v>56.5</v>
      </c>
      <c r="AT710">
        <v>55.5</v>
      </c>
      <c r="AU710">
        <v>54</v>
      </c>
      <c r="AV710">
        <v>53.5</v>
      </c>
      <c r="AW710">
        <v>53</v>
      </c>
      <c r="AX710">
        <v>53.5</v>
      </c>
      <c r="AY710">
        <v>52.5</v>
      </c>
      <c r="AZ710">
        <v>53.5</v>
      </c>
      <c r="BA710">
        <v>59</v>
      </c>
      <c r="BB710">
        <v>65</v>
      </c>
      <c r="BC710">
        <v>72</v>
      </c>
      <c r="BD710">
        <v>75.5</v>
      </c>
      <c r="BE710">
        <v>78.5</v>
      </c>
      <c r="BF710">
        <v>80.5</v>
      </c>
      <c r="BG710">
        <v>82</v>
      </c>
      <c r="BH710">
        <v>83</v>
      </c>
      <c r="BI710">
        <v>83</v>
      </c>
      <c r="BJ710">
        <v>81.5</v>
      </c>
      <c r="BK710">
        <v>75.5</v>
      </c>
      <c r="BL710">
        <v>71.5</v>
      </c>
      <c r="BM710">
        <v>69.5</v>
      </c>
      <c r="BN710">
        <v>67.5</v>
      </c>
      <c r="BO710">
        <v>65.5</v>
      </c>
      <c r="DL710">
        <v>19</v>
      </c>
      <c r="DM710">
        <v>19</v>
      </c>
    </row>
    <row r="711" spans="1:117" hidden="1" x14ac:dyDescent="0.25">
      <c r="A711" t="s">
        <v>62</v>
      </c>
      <c r="B711" t="s">
        <v>101</v>
      </c>
      <c r="C711" t="s">
        <v>61</v>
      </c>
      <c r="D711" t="s">
        <v>61</v>
      </c>
      <c r="E711" t="s">
        <v>61</v>
      </c>
      <c r="F711" t="s">
        <v>61</v>
      </c>
      <c r="G711" t="s">
        <v>61</v>
      </c>
      <c r="H711" t="s">
        <v>101</v>
      </c>
      <c r="I711" t="s">
        <v>183</v>
      </c>
      <c r="J711" s="22">
        <v>43759</v>
      </c>
      <c r="K711" s="28">
        <v>19</v>
      </c>
      <c r="L711">
        <v>19</v>
      </c>
      <c r="M711">
        <v>20</v>
      </c>
      <c r="N711">
        <v>20</v>
      </c>
      <c r="O711">
        <v>0</v>
      </c>
      <c r="P711">
        <v>0</v>
      </c>
      <c r="Q711">
        <v>0</v>
      </c>
      <c r="R711">
        <v>1</v>
      </c>
      <c r="S711" s="28">
        <v>1</v>
      </c>
      <c r="AR711">
        <v>60</v>
      </c>
      <c r="AS711">
        <v>56.5</v>
      </c>
      <c r="AT711">
        <v>55.5</v>
      </c>
      <c r="AU711">
        <v>54</v>
      </c>
      <c r="AV711">
        <v>53.5</v>
      </c>
      <c r="AW711">
        <v>53</v>
      </c>
      <c r="AX711">
        <v>53.5</v>
      </c>
      <c r="AY711">
        <v>52.5</v>
      </c>
      <c r="AZ711">
        <v>53.5</v>
      </c>
      <c r="BA711">
        <v>59</v>
      </c>
      <c r="BB711">
        <v>65</v>
      </c>
      <c r="BC711">
        <v>72</v>
      </c>
      <c r="BD711">
        <v>75.5</v>
      </c>
      <c r="BE711">
        <v>78.5</v>
      </c>
      <c r="BF711">
        <v>80.5</v>
      </c>
      <c r="BG711">
        <v>82</v>
      </c>
      <c r="BH711">
        <v>83</v>
      </c>
      <c r="BI711">
        <v>83</v>
      </c>
      <c r="BJ711">
        <v>81.5</v>
      </c>
      <c r="BK711">
        <v>75.5</v>
      </c>
      <c r="BL711">
        <v>71.5</v>
      </c>
      <c r="BM711">
        <v>69.5</v>
      </c>
      <c r="BN711">
        <v>67.5</v>
      </c>
      <c r="BO711">
        <v>65.5</v>
      </c>
      <c r="DL711">
        <v>19</v>
      </c>
      <c r="DM711">
        <v>19</v>
      </c>
    </row>
    <row r="712" spans="1:117" hidden="1" x14ac:dyDescent="0.25">
      <c r="A712" t="s">
        <v>62</v>
      </c>
      <c r="B712" t="s">
        <v>61</v>
      </c>
      <c r="C712" t="s">
        <v>61</v>
      </c>
      <c r="D712" t="s">
        <v>61</v>
      </c>
      <c r="E712" t="s">
        <v>61</v>
      </c>
      <c r="F712" t="s">
        <v>61</v>
      </c>
      <c r="G712" t="s">
        <v>61</v>
      </c>
      <c r="H712" t="s">
        <v>61</v>
      </c>
      <c r="I712" t="s">
        <v>183</v>
      </c>
      <c r="J712" s="22">
        <v>43759</v>
      </c>
      <c r="K712" s="28">
        <v>19</v>
      </c>
      <c r="L712">
        <v>19</v>
      </c>
      <c r="M712">
        <v>60</v>
      </c>
      <c r="N712">
        <v>60</v>
      </c>
      <c r="O712">
        <v>0</v>
      </c>
      <c r="P712">
        <v>0</v>
      </c>
      <c r="Q712">
        <v>0</v>
      </c>
      <c r="R712">
        <v>1</v>
      </c>
      <c r="S712" s="28">
        <v>1</v>
      </c>
      <c r="AR712">
        <v>60</v>
      </c>
      <c r="AS712">
        <v>56.5</v>
      </c>
      <c r="AT712">
        <v>55.5</v>
      </c>
      <c r="AU712">
        <v>54</v>
      </c>
      <c r="AV712">
        <v>53.5</v>
      </c>
      <c r="AW712">
        <v>53</v>
      </c>
      <c r="AX712">
        <v>53.5</v>
      </c>
      <c r="AY712">
        <v>52.5</v>
      </c>
      <c r="AZ712">
        <v>53.5</v>
      </c>
      <c r="BA712">
        <v>59</v>
      </c>
      <c r="BB712">
        <v>65</v>
      </c>
      <c r="BC712">
        <v>72</v>
      </c>
      <c r="BD712">
        <v>75.5</v>
      </c>
      <c r="BE712">
        <v>78.5</v>
      </c>
      <c r="BF712">
        <v>80.5</v>
      </c>
      <c r="BG712">
        <v>82</v>
      </c>
      <c r="BH712">
        <v>83</v>
      </c>
      <c r="BI712">
        <v>83</v>
      </c>
      <c r="BJ712">
        <v>81.5</v>
      </c>
      <c r="BK712">
        <v>75.5</v>
      </c>
      <c r="BL712">
        <v>71.5</v>
      </c>
      <c r="BM712">
        <v>69.5</v>
      </c>
      <c r="BN712">
        <v>67.5</v>
      </c>
      <c r="BO712">
        <v>65.5</v>
      </c>
      <c r="DL712">
        <v>19</v>
      </c>
      <c r="DM712">
        <v>19</v>
      </c>
    </row>
    <row r="713" spans="1:117" hidden="1" x14ac:dyDescent="0.25">
      <c r="A713" t="s">
        <v>62</v>
      </c>
      <c r="B713" t="s">
        <v>36</v>
      </c>
      <c r="C713" t="s">
        <v>36</v>
      </c>
      <c r="D713" t="s">
        <v>61</v>
      </c>
      <c r="E713" t="s">
        <v>61</v>
      </c>
      <c r="F713" t="s">
        <v>61</v>
      </c>
      <c r="G713" t="s">
        <v>61</v>
      </c>
      <c r="H713" t="s">
        <v>61</v>
      </c>
      <c r="I713" t="s">
        <v>183</v>
      </c>
      <c r="J713" s="22">
        <v>43759</v>
      </c>
      <c r="K713" s="28">
        <v>19</v>
      </c>
      <c r="L713">
        <v>19</v>
      </c>
      <c r="M713">
        <v>36</v>
      </c>
      <c r="N713">
        <v>36</v>
      </c>
      <c r="O713">
        <v>0</v>
      </c>
      <c r="P713">
        <v>0</v>
      </c>
      <c r="Q713">
        <v>0</v>
      </c>
      <c r="R713">
        <v>1</v>
      </c>
      <c r="S713" s="28">
        <v>1</v>
      </c>
      <c r="AR713">
        <v>60</v>
      </c>
      <c r="AS713">
        <v>56.5</v>
      </c>
      <c r="AT713">
        <v>55.5</v>
      </c>
      <c r="AU713">
        <v>54</v>
      </c>
      <c r="AV713">
        <v>53.5</v>
      </c>
      <c r="AW713">
        <v>53</v>
      </c>
      <c r="AX713">
        <v>53.5</v>
      </c>
      <c r="AY713">
        <v>52.5</v>
      </c>
      <c r="AZ713">
        <v>53.5</v>
      </c>
      <c r="BA713">
        <v>59</v>
      </c>
      <c r="BB713">
        <v>65</v>
      </c>
      <c r="BC713">
        <v>72</v>
      </c>
      <c r="BD713">
        <v>75.5</v>
      </c>
      <c r="BE713">
        <v>78.5</v>
      </c>
      <c r="BF713">
        <v>80.5</v>
      </c>
      <c r="BG713">
        <v>82</v>
      </c>
      <c r="BH713">
        <v>83</v>
      </c>
      <c r="BI713">
        <v>83</v>
      </c>
      <c r="BJ713">
        <v>81.5</v>
      </c>
      <c r="BK713">
        <v>75.5</v>
      </c>
      <c r="BL713">
        <v>71.5</v>
      </c>
      <c r="BM713">
        <v>69.5</v>
      </c>
      <c r="BN713">
        <v>67.5</v>
      </c>
      <c r="BO713">
        <v>65.5</v>
      </c>
      <c r="DL713">
        <v>19</v>
      </c>
      <c r="DM713">
        <v>19</v>
      </c>
    </row>
    <row r="714" spans="1:117" hidden="1" x14ac:dyDescent="0.25">
      <c r="A714" t="s">
        <v>62</v>
      </c>
      <c r="B714" t="s">
        <v>37</v>
      </c>
      <c r="C714" t="s">
        <v>61</v>
      </c>
      <c r="D714" t="s">
        <v>61</v>
      </c>
      <c r="E714" t="s">
        <v>37</v>
      </c>
      <c r="F714" t="s">
        <v>61</v>
      </c>
      <c r="G714" t="s">
        <v>61</v>
      </c>
      <c r="H714" t="s">
        <v>61</v>
      </c>
      <c r="I714" t="s">
        <v>183</v>
      </c>
      <c r="J714" s="22">
        <v>43759</v>
      </c>
      <c r="K714" s="28">
        <v>19</v>
      </c>
      <c r="L714">
        <v>19</v>
      </c>
      <c r="M714">
        <v>51</v>
      </c>
      <c r="N714">
        <v>51</v>
      </c>
      <c r="O714">
        <v>0</v>
      </c>
      <c r="P714">
        <v>0</v>
      </c>
      <c r="Q714">
        <v>0</v>
      </c>
      <c r="R714">
        <v>1</v>
      </c>
      <c r="S714" s="28">
        <v>1</v>
      </c>
      <c r="AR714">
        <v>60</v>
      </c>
      <c r="AS714">
        <v>56.5</v>
      </c>
      <c r="AT714">
        <v>55.5</v>
      </c>
      <c r="AU714">
        <v>54</v>
      </c>
      <c r="AV714">
        <v>53.5</v>
      </c>
      <c r="AW714">
        <v>53</v>
      </c>
      <c r="AX714">
        <v>53.5</v>
      </c>
      <c r="AY714">
        <v>52.5</v>
      </c>
      <c r="AZ714">
        <v>53.5</v>
      </c>
      <c r="BA714">
        <v>59</v>
      </c>
      <c r="BB714">
        <v>65</v>
      </c>
      <c r="BC714">
        <v>72</v>
      </c>
      <c r="BD714">
        <v>75.5</v>
      </c>
      <c r="BE714">
        <v>78.5</v>
      </c>
      <c r="BF714">
        <v>80.5</v>
      </c>
      <c r="BG714">
        <v>82</v>
      </c>
      <c r="BH714">
        <v>83</v>
      </c>
      <c r="BI714">
        <v>83</v>
      </c>
      <c r="BJ714">
        <v>81.5</v>
      </c>
      <c r="BK714">
        <v>75.5</v>
      </c>
      <c r="BL714">
        <v>71.5</v>
      </c>
      <c r="BM714">
        <v>69.5</v>
      </c>
      <c r="BN714">
        <v>67.5</v>
      </c>
      <c r="BO714">
        <v>65.5</v>
      </c>
      <c r="DL714">
        <v>19</v>
      </c>
      <c r="DM714">
        <v>19</v>
      </c>
    </row>
    <row r="715" spans="1:117" hidden="1" x14ac:dyDescent="0.25">
      <c r="A715" t="s">
        <v>62</v>
      </c>
      <c r="B715" t="s">
        <v>213</v>
      </c>
      <c r="C715" t="s">
        <v>61</v>
      </c>
      <c r="D715" t="s">
        <v>213</v>
      </c>
      <c r="E715" t="s">
        <v>61</v>
      </c>
      <c r="F715" t="s">
        <v>61</v>
      </c>
      <c r="G715" t="s">
        <v>61</v>
      </c>
      <c r="H715" t="s">
        <v>61</v>
      </c>
      <c r="I715" t="s">
        <v>184</v>
      </c>
      <c r="J715" s="22">
        <v>43759</v>
      </c>
      <c r="K715" s="28">
        <v>19</v>
      </c>
      <c r="L715">
        <v>19</v>
      </c>
      <c r="M715">
        <v>22</v>
      </c>
      <c r="N715">
        <v>22</v>
      </c>
      <c r="O715">
        <v>0</v>
      </c>
      <c r="P715">
        <v>0</v>
      </c>
      <c r="Q715">
        <v>0</v>
      </c>
      <c r="R715">
        <v>1</v>
      </c>
      <c r="S715" s="28">
        <v>1</v>
      </c>
      <c r="AR715">
        <v>61.545459999999999</v>
      </c>
      <c r="AS715">
        <v>59.090910000000001</v>
      </c>
      <c r="AT715">
        <v>58.295459999999999</v>
      </c>
      <c r="AU715">
        <v>57.954540000000001</v>
      </c>
      <c r="AV715">
        <v>56.909089999999999</v>
      </c>
      <c r="AW715">
        <v>56.431820000000002</v>
      </c>
      <c r="AX715">
        <v>56</v>
      </c>
      <c r="AY715">
        <v>55.818179999999998</v>
      </c>
      <c r="AZ715">
        <v>57.568179999999998</v>
      </c>
      <c r="BA715">
        <v>63.022730000000003</v>
      </c>
      <c r="BB715">
        <v>67.545460000000006</v>
      </c>
      <c r="BC715">
        <v>72.818179999999998</v>
      </c>
      <c r="BD715">
        <v>76.522729999999996</v>
      </c>
      <c r="BE715">
        <v>79.136359999999996</v>
      </c>
      <c r="BF715">
        <v>82</v>
      </c>
      <c r="BG715">
        <v>84.113640000000004</v>
      </c>
      <c r="BH715">
        <v>85.318179999999998</v>
      </c>
      <c r="BI715">
        <v>84.431820000000002</v>
      </c>
      <c r="BJ715">
        <v>81.340909999999994</v>
      </c>
      <c r="BK715">
        <v>76.659090000000006</v>
      </c>
      <c r="BL715">
        <v>72.409090000000006</v>
      </c>
      <c r="BM715">
        <v>68.681820000000002</v>
      </c>
      <c r="BN715">
        <v>66.886359999999996</v>
      </c>
      <c r="BO715">
        <v>64.590909999999994</v>
      </c>
      <c r="DL715">
        <v>19</v>
      </c>
      <c r="DM715">
        <v>19</v>
      </c>
    </row>
    <row r="716" spans="1:117" hidden="1" x14ac:dyDescent="0.25">
      <c r="A716" t="s">
        <v>62</v>
      </c>
      <c r="B716" t="s">
        <v>188</v>
      </c>
      <c r="C716" t="s">
        <v>61</v>
      </c>
      <c r="D716" t="s">
        <v>188</v>
      </c>
      <c r="E716" t="s">
        <v>61</v>
      </c>
      <c r="F716" t="s">
        <v>61</v>
      </c>
      <c r="G716" t="s">
        <v>61</v>
      </c>
      <c r="H716" t="s">
        <v>61</v>
      </c>
      <c r="I716" t="s">
        <v>184</v>
      </c>
      <c r="J716" s="22">
        <v>43759</v>
      </c>
      <c r="K716" s="28">
        <v>19</v>
      </c>
      <c r="L716">
        <v>19</v>
      </c>
      <c r="M716">
        <v>1</v>
      </c>
      <c r="N716">
        <v>1</v>
      </c>
      <c r="O716">
        <v>0</v>
      </c>
      <c r="P716">
        <v>1</v>
      </c>
      <c r="Q716">
        <v>1</v>
      </c>
      <c r="R716">
        <v>1</v>
      </c>
      <c r="S716" s="28">
        <v>1</v>
      </c>
      <c r="AR716">
        <v>59.5</v>
      </c>
      <c r="AS716">
        <v>57.5</v>
      </c>
      <c r="AT716">
        <v>56</v>
      </c>
      <c r="AU716">
        <v>55</v>
      </c>
      <c r="AV716">
        <v>54</v>
      </c>
      <c r="AW716">
        <v>54</v>
      </c>
      <c r="AX716">
        <v>54</v>
      </c>
      <c r="AY716">
        <v>54</v>
      </c>
      <c r="AZ716">
        <v>58</v>
      </c>
      <c r="BA716">
        <v>64.5</v>
      </c>
      <c r="BB716">
        <v>69</v>
      </c>
      <c r="BC716">
        <v>71</v>
      </c>
      <c r="BD716">
        <v>73.5</v>
      </c>
      <c r="BE716">
        <v>77.5</v>
      </c>
      <c r="BF716">
        <v>80</v>
      </c>
      <c r="BG716">
        <v>81</v>
      </c>
      <c r="BH716">
        <v>82.5</v>
      </c>
      <c r="BI716">
        <v>82.5</v>
      </c>
      <c r="BJ716">
        <v>80.5</v>
      </c>
      <c r="BK716">
        <v>75.5</v>
      </c>
      <c r="BL716">
        <v>71.5</v>
      </c>
      <c r="BM716">
        <v>67.5</v>
      </c>
      <c r="BN716">
        <v>65</v>
      </c>
      <c r="BO716">
        <v>63.5</v>
      </c>
      <c r="DL716">
        <v>19</v>
      </c>
      <c r="DM716">
        <v>19</v>
      </c>
    </row>
    <row r="717" spans="1:117" hidden="1" x14ac:dyDescent="0.25">
      <c r="A717" t="s">
        <v>62</v>
      </c>
      <c r="B717" t="s">
        <v>30</v>
      </c>
      <c r="C717" t="s">
        <v>61</v>
      </c>
      <c r="D717" t="s">
        <v>61</v>
      </c>
      <c r="E717" t="s">
        <v>30</v>
      </c>
      <c r="F717" t="s">
        <v>61</v>
      </c>
      <c r="G717" t="s">
        <v>61</v>
      </c>
      <c r="H717" t="s">
        <v>61</v>
      </c>
      <c r="I717" t="s">
        <v>184</v>
      </c>
      <c r="J717" s="22">
        <v>43759</v>
      </c>
      <c r="K717" s="28">
        <v>19</v>
      </c>
      <c r="L717">
        <v>19</v>
      </c>
      <c r="M717">
        <v>1</v>
      </c>
      <c r="N717">
        <v>1</v>
      </c>
      <c r="O717">
        <v>0</v>
      </c>
      <c r="P717">
        <v>1</v>
      </c>
      <c r="Q717">
        <v>1</v>
      </c>
      <c r="R717">
        <v>1</v>
      </c>
      <c r="S717" s="28">
        <v>1</v>
      </c>
      <c r="AR717">
        <v>60</v>
      </c>
      <c r="AS717">
        <v>56.5</v>
      </c>
      <c r="AT717">
        <v>55.5</v>
      </c>
      <c r="AU717">
        <v>54</v>
      </c>
      <c r="AV717">
        <v>53.5</v>
      </c>
      <c r="AW717">
        <v>53</v>
      </c>
      <c r="AX717">
        <v>53.5</v>
      </c>
      <c r="AY717">
        <v>52.5</v>
      </c>
      <c r="AZ717">
        <v>53.5</v>
      </c>
      <c r="BA717">
        <v>59</v>
      </c>
      <c r="BB717">
        <v>65</v>
      </c>
      <c r="BC717">
        <v>72</v>
      </c>
      <c r="BD717">
        <v>75.5</v>
      </c>
      <c r="BE717">
        <v>78.5</v>
      </c>
      <c r="BF717">
        <v>80.5</v>
      </c>
      <c r="BG717">
        <v>82</v>
      </c>
      <c r="BH717">
        <v>83</v>
      </c>
      <c r="BI717">
        <v>83</v>
      </c>
      <c r="BJ717">
        <v>81.5</v>
      </c>
      <c r="BK717">
        <v>75.5</v>
      </c>
      <c r="BL717">
        <v>71.5</v>
      </c>
      <c r="BM717">
        <v>69.5</v>
      </c>
      <c r="BN717">
        <v>67.5</v>
      </c>
      <c r="BO717">
        <v>65.5</v>
      </c>
      <c r="DL717">
        <v>19</v>
      </c>
      <c r="DM717">
        <v>19</v>
      </c>
    </row>
    <row r="718" spans="1:117" hidden="1" x14ac:dyDescent="0.25">
      <c r="A718" t="s">
        <v>62</v>
      </c>
      <c r="B718" t="s">
        <v>61</v>
      </c>
      <c r="C718" t="s">
        <v>61</v>
      </c>
      <c r="D718" t="s">
        <v>61</v>
      </c>
      <c r="E718" t="s">
        <v>61</v>
      </c>
      <c r="F718" t="s">
        <v>61</v>
      </c>
      <c r="G718" t="s">
        <v>61</v>
      </c>
      <c r="H718" t="s">
        <v>61</v>
      </c>
      <c r="I718" t="s">
        <v>184</v>
      </c>
      <c r="J718" s="22">
        <v>43759</v>
      </c>
      <c r="K718" s="28">
        <v>19</v>
      </c>
      <c r="L718">
        <v>19</v>
      </c>
      <c r="M718">
        <v>24</v>
      </c>
      <c r="N718">
        <v>24</v>
      </c>
      <c r="O718">
        <v>0</v>
      </c>
      <c r="P718">
        <v>0</v>
      </c>
      <c r="Q718">
        <v>0</v>
      </c>
      <c r="R718">
        <v>0</v>
      </c>
      <c r="S718" s="28">
        <v>0</v>
      </c>
      <c r="T718">
        <v>31162.02</v>
      </c>
      <c r="U718">
        <v>29789.08</v>
      </c>
      <c r="V718">
        <v>29404.92</v>
      </c>
      <c r="W718">
        <v>29128.15</v>
      </c>
      <c r="X718">
        <v>29503.55</v>
      </c>
      <c r="Y718">
        <v>30560.45</v>
      </c>
      <c r="Z718">
        <v>29940.080000000002</v>
      </c>
      <c r="AA718">
        <v>30913.97</v>
      </c>
      <c r="AB718">
        <v>32720.94</v>
      </c>
      <c r="AC718">
        <v>35746.97</v>
      </c>
      <c r="AD718">
        <v>38252.730000000003</v>
      </c>
      <c r="AE718">
        <v>40007.129999999997</v>
      </c>
      <c r="AF718">
        <v>42125.3</v>
      </c>
      <c r="AG718">
        <v>43306.02</v>
      </c>
      <c r="AH718">
        <v>43877.01</v>
      </c>
      <c r="AI718">
        <v>43787.82</v>
      </c>
      <c r="AJ718">
        <v>44657.95</v>
      </c>
      <c r="AK718">
        <v>41214.11</v>
      </c>
      <c r="AL718">
        <v>33384.33</v>
      </c>
      <c r="AM718">
        <v>32961.24</v>
      </c>
      <c r="AN718">
        <v>40065.599999999999</v>
      </c>
      <c r="AO718">
        <v>41915.75</v>
      </c>
      <c r="AP718">
        <v>40513.51</v>
      </c>
      <c r="AQ718">
        <v>37960.01</v>
      </c>
      <c r="AR718">
        <v>61.395829999999997</v>
      </c>
      <c r="AS718">
        <v>58.916670000000003</v>
      </c>
      <c r="AT718">
        <v>58.083329999999997</v>
      </c>
      <c r="AU718">
        <v>57.666670000000003</v>
      </c>
      <c r="AV718">
        <v>56.645829999999997</v>
      </c>
      <c r="AW718">
        <v>56.1875</v>
      </c>
      <c r="AX718">
        <v>55.8125</v>
      </c>
      <c r="AY718">
        <v>55.604170000000003</v>
      </c>
      <c r="AZ718">
        <v>57.416670000000003</v>
      </c>
      <c r="BA718">
        <v>62.916670000000003</v>
      </c>
      <c r="BB718">
        <v>67.5</v>
      </c>
      <c r="BC718">
        <v>72.708340000000007</v>
      </c>
      <c r="BD718">
        <v>76.354159999999993</v>
      </c>
      <c r="BE718">
        <v>79.041659999999993</v>
      </c>
      <c r="BF718">
        <v>81.854159999999993</v>
      </c>
      <c r="BG718">
        <v>83.895840000000007</v>
      </c>
      <c r="BH718">
        <v>85.104159999999993</v>
      </c>
      <c r="BI718">
        <v>84.291659999999993</v>
      </c>
      <c r="BJ718">
        <v>81.3125</v>
      </c>
      <c r="BK718">
        <v>76.5625</v>
      </c>
      <c r="BL718">
        <v>72.333340000000007</v>
      </c>
      <c r="BM718">
        <v>68.666659999999993</v>
      </c>
      <c r="BN718">
        <v>66.833340000000007</v>
      </c>
      <c r="BO718">
        <v>64.583340000000007</v>
      </c>
      <c r="BP718">
        <v>223.089</v>
      </c>
      <c r="BQ718">
        <v>90.007689999999997</v>
      </c>
      <c r="BR718">
        <v>-733.7192</v>
      </c>
      <c r="BS718">
        <v>-1134.222</v>
      </c>
      <c r="BT718">
        <v>-1682.1790000000001</v>
      </c>
      <c r="BU718">
        <v>-1805.6849999999999</v>
      </c>
      <c r="BV718">
        <v>1247.2080000000001</v>
      </c>
      <c r="BW718">
        <v>2052.0729999999999</v>
      </c>
      <c r="BX718">
        <v>791.58150000000001</v>
      </c>
      <c r="BY718">
        <v>-604.19960000000003</v>
      </c>
      <c r="BZ718">
        <v>-1225.914</v>
      </c>
      <c r="CA718">
        <v>-698.21780000000001</v>
      </c>
      <c r="CB718">
        <v>-1099.5170000000001</v>
      </c>
      <c r="CC718">
        <v>-1328.3340000000001</v>
      </c>
      <c r="CD718">
        <v>-683.65530000000001</v>
      </c>
      <c r="CE718">
        <v>195.59299999999999</v>
      </c>
      <c r="CF718">
        <v>-489.75839999999999</v>
      </c>
      <c r="CG718">
        <v>3162.172</v>
      </c>
      <c r="CH718">
        <v>11015.6</v>
      </c>
      <c r="CI718">
        <v>11908.11</v>
      </c>
      <c r="CJ718">
        <v>3726.9830000000002</v>
      </c>
      <c r="CK718">
        <v>317.07810000000001</v>
      </c>
      <c r="CL718">
        <v>-299.6703</v>
      </c>
      <c r="CM718">
        <v>-55.717790000000001</v>
      </c>
      <c r="CN718">
        <v>336105.5</v>
      </c>
      <c r="CO718">
        <v>407432.3</v>
      </c>
      <c r="CP718">
        <v>359399.9</v>
      </c>
      <c r="CQ718">
        <v>225199.4</v>
      </c>
      <c r="CR718">
        <v>123979.8</v>
      </c>
      <c r="CS718">
        <v>73962.63</v>
      </c>
      <c r="CT718">
        <v>57351.89</v>
      </c>
      <c r="CU718">
        <v>67214.73</v>
      </c>
      <c r="CV718">
        <v>101289.4</v>
      </c>
      <c r="CW718">
        <v>147246.79999999999</v>
      </c>
      <c r="CX718">
        <v>249393.5</v>
      </c>
      <c r="CY718">
        <v>365620.4</v>
      </c>
      <c r="CZ718">
        <v>469857.5</v>
      </c>
      <c r="DA718">
        <v>431814.5</v>
      </c>
      <c r="DB718">
        <v>403557.6</v>
      </c>
      <c r="DC718">
        <v>341407.6</v>
      </c>
      <c r="DD718">
        <v>464012.3</v>
      </c>
      <c r="DE718">
        <v>435217.3</v>
      </c>
      <c r="DF718">
        <v>727051.9</v>
      </c>
      <c r="DG718">
        <v>394283.9</v>
      </c>
      <c r="DH718">
        <v>205962.1</v>
      </c>
      <c r="DI718">
        <v>53242.73</v>
      </c>
      <c r="DJ718">
        <v>19640.91</v>
      </c>
      <c r="DK718">
        <v>66725.440000000002</v>
      </c>
      <c r="DL718">
        <v>19</v>
      </c>
      <c r="DM718">
        <v>19</v>
      </c>
    </row>
    <row r="719" spans="1:117" hidden="1" x14ac:dyDescent="0.25">
      <c r="A719" t="s">
        <v>62</v>
      </c>
      <c r="B719" t="s">
        <v>102</v>
      </c>
      <c r="C719" t="s">
        <v>61</v>
      </c>
      <c r="D719" t="s">
        <v>61</v>
      </c>
      <c r="E719" t="s">
        <v>61</v>
      </c>
      <c r="F719" t="s">
        <v>61</v>
      </c>
      <c r="G719" t="s">
        <v>61</v>
      </c>
      <c r="H719" t="s">
        <v>102</v>
      </c>
      <c r="I719" t="s">
        <v>184</v>
      </c>
      <c r="J719" s="22">
        <v>43759</v>
      </c>
      <c r="K719" s="28">
        <v>19</v>
      </c>
      <c r="L719">
        <v>19</v>
      </c>
      <c r="M719">
        <v>2</v>
      </c>
      <c r="N719">
        <v>2</v>
      </c>
      <c r="O719">
        <v>0</v>
      </c>
      <c r="P719">
        <v>0</v>
      </c>
      <c r="Q719">
        <v>1</v>
      </c>
      <c r="R719">
        <v>0</v>
      </c>
      <c r="S719" s="28">
        <v>1</v>
      </c>
      <c r="AR719">
        <v>59.75</v>
      </c>
      <c r="AS719">
        <v>57</v>
      </c>
      <c r="AT719">
        <v>55.75</v>
      </c>
      <c r="AU719">
        <v>54.5</v>
      </c>
      <c r="AV719">
        <v>53.75</v>
      </c>
      <c r="AW719">
        <v>53.5</v>
      </c>
      <c r="AX719">
        <v>53.75</v>
      </c>
      <c r="AY719">
        <v>53.25</v>
      </c>
      <c r="AZ719">
        <v>55.75</v>
      </c>
      <c r="BA719">
        <v>61.75</v>
      </c>
      <c r="BB719">
        <v>67</v>
      </c>
      <c r="BC719">
        <v>71.5</v>
      </c>
      <c r="BD719">
        <v>74.5</v>
      </c>
      <c r="BE719">
        <v>78</v>
      </c>
      <c r="BF719">
        <v>80.25</v>
      </c>
      <c r="BG719">
        <v>81.5</v>
      </c>
      <c r="BH719">
        <v>82.75</v>
      </c>
      <c r="BI719">
        <v>82.75</v>
      </c>
      <c r="BJ719">
        <v>81</v>
      </c>
      <c r="BK719">
        <v>75.5</v>
      </c>
      <c r="BL719">
        <v>71.5</v>
      </c>
      <c r="BM719">
        <v>68.5</v>
      </c>
      <c r="BN719">
        <v>66.25</v>
      </c>
      <c r="BO719">
        <v>64.5</v>
      </c>
      <c r="DL719">
        <v>19</v>
      </c>
      <c r="DM719">
        <v>19</v>
      </c>
    </row>
    <row r="720" spans="1:117" hidden="1" x14ac:dyDescent="0.25">
      <c r="A720" t="s">
        <v>62</v>
      </c>
      <c r="B720" t="s">
        <v>36</v>
      </c>
      <c r="C720" t="s">
        <v>36</v>
      </c>
      <c r="D720" t="s">
        <v>61</v>
      </c>
      <c r="E720" t="s">
        <v>61</v>
      </c>
      <c r="F720" t="s">
        <v>61</v>
      </c>
      <c r="G720" t="s">
        <v>61</v>
      </c>
      <c r="H720" t="s">
        <v>61</v>
      </c>
      <c r="I720" t="s">
        <v>184</v>
      </c>
      <c r="J720" s="22">
        <v>43759</v>
      </c>
      <c r="K720" s="28">
        <v>19</v>
      </c>
      <c r="L720">
        <v>19</v>
      </c>
      <c r="M720">
        <v>23</v>
      </c>
      <c r="N720">
        <v>23</v>
      </c>
      <c r="O720">
        <v>0</v>
      </c>
      <c r="P720">
        <v>0</v>
      </c>
      <c r="Q720">
        <v>0</v>
      </c>
      <c r="R720">
        <v>0</v>
      </c>
      <c r="S720" s="28">
        <v>0</v>
      </c>
      <c r="T720">
        <v>31143.22</v>
      </c>
      <c r="U720">
        <v>29771.72</v>
      </c>
      <c r="V720">
        <v>29387.72</v>
      </c>
      <c r="W720">
        <v>29111.11</v>
      </c>
      <c r="X720">
        <v>29486.11</v>
      </c>
      <c r="Y720">
        <v>30543.09</v>
      </c>
      <c r="Z720">
        <v>29922.799999999999</v>
      </c>
      <c r="AA720">
        <v>30896.21</v>
      </c>
      <c r="AB720">
        <v>32697.82</v>
      </c>
      <c r="AC720">
        <v>35722.57</v>
      </c>
      <c r="AD720">
        <v>38228.81</v>
      </c>
      <c r="AE720">
        <v>39982.730000000003</v>
      </c>
      <c r="AF720">
        <v>42101.14</v>
      </c>
      <c r="AG720">
        <v>43280.82</v>
      </c>
      <c r="AH720">
        <v>43850.37</v>
      </c>
      <c r="AI720">
        <v>43761.74</v>
      </c>
      <c r="AJ720">
        <v>44625.47</v>
      </c>
      <c r="AK720">
        <v>41181.949999999997</v>
      </c>
      <c r="AL720">
        <v>33358.17</v>
      </c>
      <c r="AM720">
        <v>32935.160000000003</v>
      </c>
      <c r="AN720">
        <v>40040.559999999998</v>
      </c>
      <c r="AO720">
        <v>41891.589999999997</v>
      </c>
      <c r="AP720">
        <v>40491.03</v>
      </c>
      <c r="AQ720">
        <v>37940.89</v>
      </c>
      <c r="AR720">
        <v>61.434780000000003</v>
      </c>
      <c r="AS720">
        <v>58.956519999999998</v>
      </c>
      <c r="AT720">
        <v>58.108699999999999</v>
      </c>
      <c r="AU720">
        <v>57.717390000000002</v>
      </c>
      <c r="AV720">
        <v>56.695650000000001</v>
      </c>
      <c r="AW720">
        <v>56.260869999999997</v>
      </c>
      <c r="AX720">
        <v>55.891300000000001</v>
      </c>
      <c r="AY720">
        <v>55.673909999999999</v>
      </c>
      <c r="AZ720">
        <v>57.5</v>
      </c>
      <c r="BA720">
        <v>63.021740000000001</v>
      </c>
      <c r="BB720">
        <v>67.478260000000006</v>
      </c>
      <c r="BC720">
        <v>72.608699999999999</v>
      </c>
      <c r="BD720">
        <v>76.260869999999997</v>
      </c>
      <c r="BE720">
        <v>78.934780000000003</v>
      </c>
      <c r="BF720">
        <v>81.739130000000003</v>
      </c>
      <c r="BG720">
        <v>83.782610000000005</v>
      </c>
      <c r="BH720">
        <v>84.978260000000006</v>
      </c>
      <c r="BI720">
        <v>84.130430000000004</v>
      </c>
      <c r="BJ720">
        <v>81.108699999999999</v>
      </c>
      <c r="BK720">
        <v>76.413039999999995</v>
      </c>
      <c r="BL720">
        <v>72.304339999999996</v>
      </c>
      <c r="BM720">
        <v>68.630430000000004</v>
      </c>
      <c r="BN720">
        <v>66.847819999999999</v>
      </c>
      <c r="BO720">
        <v>64.608699999999999</v>
      </c>
      <c r="BP720">
        <v>223.17019999999999</v>
      </c>
      <c r="BQ720">
        <v>89.208179999999999</v>
      </c>
      <c r="BR720">
        <v>-734.44539999999995</v>
      </c>
      <c r="BS720">
        <v>-1134.806</v>
      </c>
      <c r="BT720">
        <v>-1682.492</v>
      </c>
      <c r="BU720">
        <v>-1805.6890000000001</v>
      </c>
      <c r="BV720">
        <v>1246.9839999999999</v>
      </c>
      <c r="BW720">
        <v>2051.1590000000001</v>
      </c>
      <c r="BX720">
        <v>792.00559999999996</v>
      </c>
      <c r="BY720">
        <v>-603.16999999999996</v>
      </c>
      <c r="BZ720">
        <v>-1225.883</v>
      </c>
      <c r="CA720">
        <v>-698.23969999999997</v>
      </c>
      <c r="CB720">
        <v>-1099.527</v>
      </c>
      <c r="CC720">
        <v>-1328.4690000000001</v>
      </c>
      <c r="CD720">
        <v>-683.07870000000003</v>
      </c>
      <c r="CE720">
        <v>196.19540000000001</v>
      </c>
      <c r="CF720">
        <v>-483.93020000000001</v>
      </c>
      <c r="CG720">
        <v>3167.67</v>
      </c>
      <c r="CH720">
        <v>11016.07</v>
      </c>
      <c r="CI720">
        <v>11908.46</v>
      </c>
      <c r="CJ720">
        <v>3727.027</v>
      </c>
      <c r="CK720">
        <v>316.92349999999999</v>
      </c>
      <c r="CL720">
        <v>-298.61239999999998</v>
      </c>
      <c r="CM720">
        <v>-55.827939999999998</v>
      </c>
      <c r="CN720">
        <v>336105.3</v>
      </c>
      <c r="CO720">
        <v>407432.1</v>
      </c>
      <c r="CP720">
        <v>359399.8</v>
      </c>
      <c r="CQ720">
        <v>225199.2</v>
      </c>
      <c r="CR720">
        <v>123979.7</v>
      </c>
      <c r="CS720">
        <v>73962.58</v>
      </c>
      <c r="CT720">
        <v>57351.78</v>
      </c>
      <c r="CU720">
        <v>67214.66</v>
      </c>
      <c r="CV720">
        <v>101289.2</v>
      </c>
      <c r="CW720">
        <v>147246.70000000001</v>
      </c>
      <c r="CX720">
        <v>249393.4</v>
      </c>
      <c r="CY720">
        <v>365620.2</v>
      </c>
      <c r="CZ720">
        <v>469857</v>
      </c>
      <c r="DA720">
        <v>431814.3</v>
      </c>
      <c r="DB720">
        <v>403557.4</v>
      </c>
      <c r="DC720">
        <v>341406.9</v>
      </c>
      <c r="DD720">
        <v>464012</v>
      </c>
      <c r="DE720">
        <v>435216.8</v>
      </c>
      <c r="DF720">
        <v>727051.4</v>
      </c>
      <c r="DG720">
        <v>394283.8</v>
      </c>
      <c r="DH720">
        <v>205962</v>
      </c>
      <c r="DI720">
        <v>53242.42</v>
      </c>
      <c r="DJ720">
        <v>19640.41</v>
      </c>
      <c r="DK720">
        <v>66725.279999999999</v>
      </c>
      <c r="DL720">
        <v>19</v>
      </c>
      <c r="DM720">
        <v>19</v>
      </c>
    </row>
    <row r="721" spans="1:117" hidden="1" x14ac:dyDescent="0.25">
      <c r="A721" t="s">
        <v>62</v>
      </c>
      <c r="B721" t="s">
        <v>33</v>
      </c>
      <c r="C721" t="s">
        <v>61</v>
      </c>
      <c r="D721" t="s">
        <v>61</v>
      </c>
      <c r="E721" t="s">
        <v>33</v>
      </c>
      <c r="F721" t="s">
        <v>61</v>
      </c>
      <c r="G721" t="s">
        <v>61</v>
      </c>
      <c r="H721" t="s">
        <v>61</v>
      </c>
      <c r="I721" t="s">
        <v>184</v>
      </c>
      <c r="J721" s="22">
        <v>43759</v>
      </c>
      <c r="K721" s="28">
        <v>19</v>
      </c>
      <c r="L721">
        <v>19</v>
      </c>
      <c r="M721">
        <v>22</v>
      </c>
      <c r="N721">
        <v>22</v>
      </c>
      <c r="O721">
        <v>0</v>
      </c>
      <c r="P721">
        <v>0</v>
      </c>
      <c r="Q721">
        <v>0</v>
      </c>
      <c r="R721">
        <v>1</v>
      </c>
      <c r="S721" s="28">
        <v>1</v>
      </c>
      <c r="AR721">
        <v>61.545459999999999</v>
      </c>
      <c r="AS721">
        <v>59.090910000000001</v>
      </c>
      <c r="AT721">
        <v>58.295459999999999</v>
      </c>
      <c r="AU721">
        <v>57.954540000000001</v>
      </c>
      <c r="AV721">
        <v>56.909089999999999</v>
      </c>
      <c r="AW721">
        <v>56.431820000000002</v>
      </c>
      <c r="AX721">
        <v>56</v>
      </c>
      <c r="AY721">
        <v>55.818179999999998</v>
      </c>
      <c r="AZ721">
        <v>57.568179999999998</v>
      </c>
      <c r="BA721">
        <v>63.022730000000003</v>
      </c>
      <c r="BB721">
        <v>67.545460000000006</v>
      </c>
      <c r="BC721">
        <v>72.818179999999998</v>
      </c>
      <c r="BD721">
        <v>76.522729999999996</v>
      </c>
      <c r="BE721">
        <v>79.136359999999996</v>
      </c>
      <c r="BF721">
        <v>82</v>
      </c>
      <c r="BG721">
        <v>84.113640000000004</v>
      </c>
      <c r="BH721">
        <v>85.318179999999998</v>
      </c>
      <c r="BI721">
        <v>84.431820000000002</v>
      </c>
      <c r="BJ721">
        <v>81.340909999999994</v>
      </c>
      <c r="BK721">
        <v>76.659090000000006</v>
      </c>
      <c r="BL721">
        <v>72.409090000000006</v>
      </c>
      <c r="BM721">
        <v>68.681820000000002</v>
      </c>
      <c r="BN721">
        <v>66.886359999999996</v>
      </c>
      <c r="BO721">
        <v>64.590909999999994</v>
      </c>
      <c r="DL721">
        <v>19</v>
      </c>
      <c r="DM721">
        <v>19</v>
      </c>
    </row>
    <row r="722" spans="1:117" hidden="1" x14ac:dyDescent="0.25">
      <c r="A722" t="s">
        <v>62</v>
      </c>
      <c r="B722" t="s">
        <v>101</v>
      </c>
      <c r="C722" t="s">
        <v>61</v>
      </c>
      <c r="D722" t="s">
        <v>61</v>
      </c>
      <c r="E722" t="s">
        <v>61</v>
      </c>
      <c r="F722" t="s">
        <v>61</v>
      </c>
      <c r="G722" t="s">
        <v>61</v>
      </c>
      <c r="H722" t="s">
        <v>101</v>
      </c>
      <c r="I722" t="s">
        <v>184</v>
      </c>
      <c r="J722" s="22">
        <v>43759</v>
      </c>
      <c r="K722" s="28">
        <v>19</v>
      </c>
      <c r="L722">
        <v>19</v>
      </c>
      <c r="M722">
        <v>22</v>
      </c>
      <c r="N722">
        <v>22</v>
      </c>
      <c r="O722">
        <v>0</v>
      </c>
      <c r="P722">
        <v>0</v>
      </c>
      <c r="Q722">
        <v>0</v>
      </c>
      <c r="R722">
        <v>1</v>
      </c>
      <c r="S722" s="28">
        <v>1</v>
      </c>
      <c r="AR722">
        <v>61.545459999999999</v>
      </c>
      <c r="AS722">
        <v>59.090910000000001</v>
      </c>
      <c r="AT722">
        <v>58.295459999999999</v>
      </c>
      <c r="AU722">
        <v>57.954540000000001</v>
      </c>
      <c r="AV722">
        <v>56.909089999999999</v>
      </c>
      <c r="AW722">
        <v>56.431820000000002</v>
      </c>
      <c r="AX722">
        <v>56</v>
      </c>
      <c r="AY722">
        <v>55.818179999999998</v>
      </c>
      <c r="AZ722">
        <v>57.568179999999998</v>
      </c>
      <c r="BA722">
        <v>63.022730000000003</v>
      </c>
      <c r="BB722">
        <v>67.545460000000006</v>
      </c>
      <c r="BC722">
        <v>72.818179999999998</v>
      </c>
      <c r="BD722">
        <v>76.522729999999996</v>
      </c>
      <c r="BE722">
        <v>79.136359999999996</v>
      </c>
      <c r="BF722">
        <v>82</v>
      </c>
      <c r="BG722">
        <v>84.113640000000004</v>
      </c>
      <c r="BH722">
        <v>85.318179999999998</v>
      </c>
      <c r="BI722">
        <v>84.431820000000002</v>
      </c>
      <c r="BJ722">
        <v>81.340909999999994</v>
      </c>
      <c r="BK722">
        <v>76.659090000000006</v>
      </c>
      <c r="BL722">
        <v>72.409090000000006</v>
      </c>
      <c r="BM722">
        <v>68.681820000000002</v>
      </c>
      <c r="BN722">
        <v>66.886359999999996</v>
      </c>
      <c r="BO722">
        <v>64.590909999999994</v>
      </c>
      <c r="DL722">
        <v>19</v>
      </c>
      <c r="DM722">
        <v>19</v>
      </c>
    </row>
    <row r="723" spans="1:117" hidden="1" x14ac:dyDescent="0.25">
      <c r="A723" t="s">
        <v>62</v>
      </c>
      <c r="B723" t="s">
        <v>202</v>
      </c>
      <c r="C723" t="s">
        <v>61</v>
      </c>
      <c r="D723" t="s">
        <v>61</v>
      </c>
      <c r="E723" t="s">
        <v>61</v>
      </c>
      <c r="F723" t="s">
        <v>97</v>
      </c>
      <c r="G723" t="s">
        <v>61</v>
      </c>
      <c r="H723" t="s">
        <v>61</v>
      </c>
      <c r="I723" t="s">
        <v>184</v>
      </c>
      <c r="J723" s="22">
        <v>43759</v>
      </c>
      <c r="K723" s="28">
        <v>19</v>
      </c>
      <c r="L723">
        <v>19</v>
      </c>
      <c r="M723">
        <v>24</v>
      </c>
      <c r="N723">
        <v>24</v>
      </c>
      <c r="O723">
        <v>0</v>
      </c>
      <c r="P723">
        <v>0</v>
      </c>
      <c r="Q723">
        <v>0</v>
      </c>
      <c r="R723">
        <v>0</v>
      </c>
      <c r="S723" s="28">
        <v>0</v>
      </c>
      <c r="T723">
        <v>31162.02</v>
      </c>
      <c r="U723">
        <v>29789.08</v>
      </c>
      <c r="V723">
        <v>29404.92</v>
      </c>
      <c r="W723">
        <v>29128.15</v>
      </c>
      <c r="X723">
        <v>29503.55</v>
      </c>
      <c r="Y723">
        <v>30560.45</v>
      </c>
      <c r="Z723">
        <v>29940.080000000002</v>
      </c>
      <c r="AA723">
        <v>30913.97</v>
      </c>
      <c r="AB723">
        <v>32720.94</v>
      </c>
      <c r="AC723">
        <v>35746.97</v>
      </c>
      <c r="AD723">
        <v>38252.730000000003</v>
      </c>
      <c r="AE723">
        <v>40007.129999999997</v>
      </c>
      <c r="AF723">
        <v>42125.3</v>
      </c>
      <c r="AG723">
        <v>43306.02</v>
      </c>
      <c r="AH723">
        <v>43877.01</v>
      </c>
      <c r="AI723">
        <v>43787.82</v>
      </c>
      <c r="AJ723">
        <v>44657.95</v>
      </c>
      <c r="AK723">
        <v>41214.11</v>
      </c>
      <c r="AL723">
        <v>33384.33</v>
      </c>
      <c r="AM723">
        <v>32961.24</v>
      </c>
      <c r="AN723">
        <v>40065.599999999999</v>
      </c>
      <c r="AO723">
        <v>41915.75</v>
      </c>
      <c r="AP723">
        <v>40513.51</v>
      </c>
      <c r="AQ723">
        <v>37960.01</v>
      </c>
      <c r="AR723">
        <v>61.395829999999997</v>
      </c>
      <c r="AS723">
        <v>58.916670000000003</v>
      </c>
      <c r="AT723">
        <v>58.083329999999997</v>
      </c>
      <c r="AU723">
        <v>57.666670000000003</v>
      </c>
      <c r="AV723">
        <v>56.645829999999997</v>
      </c>
      <c r="AW723">
        <v>56.1875</v>
      </c>
      <c r="AX723">
        <v>55.8125</v>
      </c>
      <c r="AY723">
        <v>55.604170000000003</v>
      </c>
      <c r="AZ723">
        <v>57.416670000000003</v>
      </c>
      <c r="BA723">
        <v>62.916670000000003</v>
      </c>
      <c r="BB723">
        <v>67.5</v>
      </c>
      <c r="BC723">
        <v>72.708340000000007</v>
      </c>
      <c r="BD723">
        <v>76.354159999999993</v>
      </c>
      <c r="BE723">
        <v>79.041659999999993</v>
      </c>
      <c r="BF723">
        <v>81.854159999999993</v>
      </c>
      <c r="BG723">
        <v>83.895840000000007</v>
      </c>
      <c r="BH723">
        <v>85.104159999999993</v>
      </c>
      <c r="BI723">
        <v>84.291659999999993</v>
      </c>
      <c r="BJ723">
        <v>81.3125</v>
      </c>
      <c r="BK723">
        <v>76.5625</v>
      </c>
      <c r="BL723">
        <v>72.333340000000007</v>
      </c>
      <c r="BM723">
        <v>68.666659999999993</v>
      </c>
      <c r="BN723">
        <v>66.833340000000007</v>
      </c>
      <c r="BO723">
        <v>64.583340000000007</v>
      </c>
      <c r="BP723">
        <v>223.089</v>
      </c>
      <c r="BQ723">
        <v>90.007689999999997</v>
      </c>
      <c r="BR723">
        <v>-733.7192</v>
      </c>
      <c r="BS723">
        <v>-1134.222</v>
      </c>
      <c r="BT723">
        <v>-1682.1790000000001</v>
      </c>
      <c r="BU723">
        <v>-1805.6849999999999</v>
      </c>
      <c r="BV723">
        <v>1247.2080000000001</v>
      </c>
      <c r="BW723">
        <v>2052.0729999999999</v>
      </c>
      <c r="BX723">
        <v>791.58150000000001</v>
      </c>
      <c r="BY723">
        <v>-604.19960000000003</v>
      </c>
      <c r="BZ723">
        <v>-1225.914</v>
      </c>
      <c r="CA723">
        <v>-698.21780000000001</v>
      </c>
      <c r="CB723">
        <v>-1099.5170000000001</v>
      </c>
      <c r="CC723">
        <v>-1328.3340000000001</v>
      </c>
      <c r="CD723">
        <v>-683.65530000000001</v>
      </c>
      <c r="CE723">
        <v>195.59299999999999</v>
      </c>
      <c r="CF723">
        <v>-489.75839999999999</v>
      </c>
      <c r="CG723">
        <v>3162.172</v>
      </c>
      <c r="CH723">
        <v>11015.6</v>
      </c>
      <c r="CI723">
        <v>11908.11</v>
      </c>
      <c r="CJ723">
        <v>3726.9830000000002</v>
      </c>
      <c r="CK723">
        <v>317.07810000000001</v>
      </c>
      <c r="CL723">
        <v>-299.6703</v>
      </c>
      <c r="CM723">
        <v>-55.717790000000001</v>
      </c>
      <c r="CN723">
        <v>336105.5</v>
      </c>
      <c r="CO723">
        <v>407432.3</v>
      </c>
      <c r="CP723">
        <v>359399.9</v>
      </c>
      <c r="CQ723">
        <v>225199.4</v>
      </c>
      <c r="CR723">
        <v>123979.8</v>
      </c>
      <c r="CS723">
        <v>73962.63</v>
      </c>
      <c r="CT723">
        <v>57351.89</v>
      </c>
      <c r="CU723">
        <v>67214.73</v>
      </c>
      <c r="CV723">
        <v>101289.4</v>
      </c>
      <c r="CW723">
        <v>147246.79999999999</v>
      </c>
      <c r="CX723">
        <v>249393.5</v>
      </c>
      <c r="CY723">
        <v>365620.4</v>
      </c>
      <c r="CZ723">
        <v>469857.5</v>
      </c>
      <c r="DA723">
        <v>431814.5</v>
      </c>
      <c r="DB723">
        <v>403557.6</v>
      </c>
      <c r="DC723">
        <v>341407.6</v>
      </c>
      <c r="DD723">
        <v>464012.3</v>
      </c>
      <c r="DE723">
        <v>435217.3</v>
      </c>
      <c r="DF723">
        <v>727051.9</v>
      </c>
      <c r="DG723">
        <v>394283.9</v>
      </c>
      <c r="DH723">
        <v>205962.1</v>
      </c>
      <c r="DI723">
        <v>53242.73</v>
      </c>
      <c r="DJ723">
        <v>19640.91</v>
      </c>
      <c r="DK723">
        <v>66725.440000000002</v>
      </c>
      <c r="DL723">
        <v>19</v>
      </c>
      <c r="DM723">
        <v>19</v>
      </c>
    </row>
    <row r="724" spans="1:117" hidden="1" x14ac:dyDescent="0.25">
      <c r="A724" t="s">
        <v>62</v>
      </c>
      <c r="B724" t="s">
        <v>34</v>
      </c>
      <c r="C724" t="s">
        <v>34</v>
      </c>
      <c r="D724" t="s">
        <v>61</v>
      </c>
      <c r="E724" t="s">
        <v>61</v>
      </c>
      <c r="F724" t="s">
        <v>61</v>
      </c>
      <c r="G724" t="s">
        <v>61</v>
      </c>
      <c r="H724" t="s">
        <v>61</v>
      </c>
      <c r="I724" t="s">
        <v>184</v>
      </c>
      <c r="J724" s="22">
        <v>43759</v>
      </c>
      <c r="K724" s="28">
        <v>19</v>
      </c>
      <c r="L724">
        <v>19</v>
      </c>
      <c r="M724">
        <v>1</v>
      </c>
      <c r="N724">
        <v>1</v>
      </c>
      <c r="O724">
        <v>0</v>
      </c>
      <c r="P724">
        <v>1</v>
      </c>
      <c r="Q724">
        <v>1</v>
      </c>
      <c r="R724">
        <v>1</v>
      </c>
      <c r="S724" s="28">
        <v>1</v>
      </c>
      <c r="AR724">
        <v>60.5</v>
      </c>
      <c r="AS724">
        <v>58</v>
      </c>
      <c r="AT724">
        <v>57.5</v>
      </c>
      <c r="AU724">
        <v>56.5</v>
      </c>
      <c r="AV724">
        <v>55.5</v>
      </c>
      <c r="AW724">
        <v>54.5</v>
      </c>
      <c r="AX724">
        <v>54</v>
      </c>
      <c r="AY724">
        <v>54</v>
      </c>
      <c r="AZ724">
        <v>55.5</v>
      </c>
      <c r="BA724">
        <v>60.5</v>
      </c>
      <c r="BB724">
        <v>68</v>
      </c>
      <c r="BC724">
        <v>75</v>
      </c>
      <c r="BD724">
        <v>78.5</v>
      </c>
      <c r="BE724">
        <v>81.5</v>
      </c>
      <c r="BF724">
        <v>84.5</v>
      </c>
      <c r="BG724">
        <v>86.5</v>
      </c>
      <c r="BH724">
        <v>88</v>
      </c>
      <c r="BI724">
        <v>88</v>
      </c>
      <c r="BJ724">
        <v>86</v>
      </c>
      <c r="BK724">
        <v>80</v>
      </c>
      <c r="BL724">
        <v>73</v>
      </c>
      <c r="BM724">
        <v>69.5</v>
      </c>
      <c r="BN724">
        <v>66.5</v>
      </c>
      <c r="BO724">
        <v>64</v>
      </c>
      <c r="DL724">
        <v>19</v>
      </c>
      <c r="DM724">
        <v>19</v>
      </c>
    </row>
    <row r="725" spans="1:117" hidden="1" x14ac:dyDescent="0.25">
      <c r="A725" t="s">
        <v>62</v>
      </c>
      <c r="B725" t="s">
        <v>31</v>
      </c>
      <c r="C725" t="s">
        <v>61</v>
      </c>
      <c r="D725" t="s">
        <v>61</v>
      </c>
      <c r="E725" t="s">
        <v>31</v>
      </c>
      <c r="F725" t="s">
        <v>61</v>
      </c>
      <c r="G725" t="s">
        <v>61</v>
      </c>
      <c r="H725" t="s">
        <v>61</v>
      </c>
      <c r="I725" t="s">
        <v>184</v>
      </c>
      <c r="J725" s="22">
        <v>43759</v>
      </c>
      <c r="K725" s="28">
        <v>19</v>
      </c>
      <c r="L725">
        <v>19</v>
      </c>
      <c r="M725">
        <v>1</v>
      </c>
      <c r="N725">
        <v>1</v>
      </c>
      <c r="O725">
        <v>0</v>
      </c>
      <c r="P725">
        <v>1</v>
      </c>
      <c r="Q725">
        <v>1</v>
      </c>
      <c r="R725">
        <v>1</v>
      </c>
      <c r="S725" s="28">
        <v>1</v>
      </c>
      <c r="AR725">
        <v>59.5</v>
      </c>
      <c r="AS725">
        <v>57.5</v>
      </c>
      <c r="AT725">
        <v>56</v>
      </c>
      <c r="AU725">
        <v>55</v>
      </c>
      <c r="AV725">
        <v>54</v>
      </c>
      <c r="AW725">
        <v>54</v>
      </c>
      <c r="AX725">
        <v>54</v>
      </c>
      <c r="AY725">
        <v>54</v>
      </c>
      <c r="AZ725">
        <v>58</v>
      </c>
      <c r="BA725">
        <v>64.5</v>
      </c>
      <c r="BB725">
        <v>69</v>
      </c>
      <c r="BC725">
        <v>71</v>
      </c>
      <c r="BD725">
        <v>73.5</v>
      </c>
      <c r="BE725">
        <v>77.5</v>
      </c>
      <c r="BF725">
        <v>80</v>
      </c>
      <c r="BG725">
        <v>81</v>
      </c>
      <c r="BH725">
        <v>82.5</v>
      </c>
      <c r="BI725">
        <v>82.5</v>
      </c>
      <c r="BJ725">
        <v>80.5</v>
      </c>
      <c r="BK725">
        <v>75.5</v>
      </c>
      <c r="BL725">
        <v>71.5</v>
      </c>
      <c r="BM725">
        <v>67.5</v>
      </c>
      <c r="BN725">
        <v>65</v>
      </c>
      <c r="BO725">
        <v>63.5</v>
      </c>
      <c r="DL725">
        <v>19</v>
      </c>
      <c r="DM725">
        <v>19</v>
      </c>
    </row>
    <row r="726" spans="1:117" hidden="1" x14ac:dyDescent="0.25">
      <c r="A726" t="s">
        <v>62</v>
      </c>
      <c r="B726" t="s">
        <v>187</v>
      </c>
      <c r="C726" t="s">
        <v>61</v>
      </c>
      <c r="D726" t="s">
        <v>187</v>
      </c>
      <c r="E726" t="s">
        <v>61</v>
      </c>
      <c r="F726" t="s">
        <v>61</v>
      </c>
      <c r="G726" t="s">
        <v>61</v>
      </c>
      <c r="H726" t="s">
        <v>61</v>
      </c>
      <c r="I726" t="s">
        <v>184</v>
      </c>
      <c r="J726" s="22">
        <v>43759</v>
      </c>
      <c r="K726" s="28">
        <v>19</v>
      </c>
      <c r="L726">
        <v>19</v>
      </c>
      <c r="M726">
        <v>1</v>
      </c>
      <c r="N726">
        <v>1</v>
      </c>
      <c r="O726">
        <v>0</v>
      </c>
      <c r="P726">
        <v>1</v>
      </c>
      <c r="Q726">
        <v>1</v>
      </c>
      <c r="R726">
        <v>1</v>
      </c>
      <c r="S726" s="28">
        <v>1</v>
      </c>
      <c r="AR726">
        <v>60</v>
      </c>
      <c r="AS726">
        <v>56.5</v>
      </c>
      <c r="AT726">
        <v>55.5</v>
      </c>
      <c r="AU726">
        <v>54</v>
      </c>
      <c r="AV726">
        <v>53.5</v>
      </c>
      <c r="AW726">
        <v>53</v>
      </c>
      <c r="AX726">
        <v>53.5</v>
      </c>
      <c r="AY726">
        <v>52.5</v>
      </c>
      <c r="AZ726">
        <v>53.5</v>
      </c>
      <c r="BA726">
        <v>59</v>
      </c>
      <c r="BB726">
        <v>65</v>
      </c>
      <c r="BC726">
        <v>72</v>
      </c>
      <c r="BD726">
        <v>75.5</v>
      </c>
      <c r="BE726">
        <v>78.5</v>
      </c>
      <c r="BF726">
        <v>80.5</v>
      </c>
      <c r="BG726">
        <v>82</v>
      </c>
      <c r="BH726">
        <v>83</v>
      </c>
      <c r="BI726">
        <v>83</v>
      </c>
      <c r="BJ726">
        <v>81.5</v>
      </c>
      <c r="BK726">
        <v>75.5</v>
      </c>
      <c r="BL726">
        <v>71.5</v>
      </c>
      <c r="BM726">
        <v>69.5</v>
      </c>
      <c r="BN726">
        <v>67.5</v>
      </c>
      <c r="BO726">
        <v>65.5</v>
      </c>
      <c r="DL726">
        <v>19</v>
      </c>
      <c r="DM726">
        <v>19</v>
      </c>
    </row>
    <row r="727" spans="1:117" hidden="1" x14ac:dyDescent="0.25">
      <c r="A727" t="s">
        <v>62</v>
      </c>
      <c r="B727" t="s">
        <v>38</v>
      </c>
      <c r="C727" t="s">
        <v>61</v>
      </c>
      <c r="D727" t="s">
        <v>61</v>
      </c>
      <c r="E727" t="s">
        <v>38</v>
      </c>
      <c r="F727" t="s">
        <v>61</v>
      </c>
      <c r="G727" t="s">
        <v>61</v>
      </c>
      <c r="H727" t="s">
        <v>61</v>
      </c>
      <c r="I727" t="s">
        <v>208</v>
      </c>
      <c r="J727" s="22">
        <v>43760</v>
      </c>
      <c r="K727" s="28">
        <v>18</v>
      </c>
      <c r="L727">
        <v>19</v>
      </c>
      <c r="M727">
        <v>2</v>
      </c>
      <c r="N727">
        <v>2</v>
      </c>
      <c r="O727">
        <v>0</v>
      </c>
      <c r="P727">
        <v>0</v>
      </c>
      <c r="Q727">
        <v>1</v>
      </c>
      <c r="R727">
        <v>1</v>
      </c>
      <c r="S727" s="28">
        <v>1</v>
      </c>
      <c r="AR727">
        <v>63</v>
      </c>
      <c r="AS727">
        <v>60.5</v>
      </c>
      <c r="AT727">
        <v>59.5</v>
      </c>
      <c r="AU727">
        <v>57.5</v>
      </c>
      <c r="AV727">
        <v>56.5</v>
      </c>
      <c r="AW727">
        <v>57</v>
      </c>
      <c r="AX727">
        <v>60.5</v>
      </c>
      <c r="AY727">
        <v>66.5</v>
      </c>
      <c r="AZ727">
        <v>65</v>
      </c>
      <c r="BA727">
        <v>69.5</v>
      </c>
      <c r="BB727">
        <v>73.5</v>
      </c>
      <c r="BC727">
        <v>78.5</v>
      </c>
      <c r="BD727">
        <v>81.5</v>
      </c>
      <c r="BE727">
        <v>83.5</v>
      </c>
      <c r="BF727">
        <v>84</v>
      </c>
      <c r="BG727">
        <v>85</v>
      </c>
      <c r="BH727">
        <v>86</v>
      </c>
      <c r="BI727">
        <v>85</v>
      </c>
      <c r="BJ727">
        <v>82.5</v>
      </c>
      <c r="BK727">
        <v>77.5</v>
      </c>
      <c r="BL727">
        <v>74</v>
      </c>
      <c r="BM727">
        <v>70.5</v>
      </c>
      <c r="BN727">
        <v>67</v>
      </c>
      <c r="BO727">
        <v>65</v>
      </c>
      <c r="DL727">
        <v>18</v>
      </c>
      <c r="DM727">
        <v>19</v>
      </c>
    </row>
    <row r="728" spans="1:117" hidden="1" x14ac:dyDescent="0.25">
      <c r="A728" t="s">
        <v>62</v>
      </c>
      <c r="B728" t="s">
        <v>110</v>
      </c>
      <c r="C728" t="s">
        <v>61</v>
      </c>
      <c r="D728" t="s">
        <v>110</v>
      </c>
      <c r="E728" t="s">
        <v>61</v>
      </c>
      <c r="F728" t="s">
        <v>61</v>
      </c>
      <c r="G728" t="s">
        <v>61</v>
      </c>
      <c r="H728" t="s">
        <v>61</v>
      </c>
      <c r="I728" t="s">
        <v>208</v>
      </c>
      <c r="J728" s="22">
        <v>43760</v>
      </c>
      <c r="K728" s="28">
        <v>18</v>
      </c>
      <c r="L728">
        <v>19</v>
      </c>
      <c r="M728">
        <v>23</v>
      </c>
      <c r="N728">
        <v>23</v>
      </c>
      <c r="O728">
        <v>0</v>
      </c>
      <c r="P728">
        <v>0</v>
      </c>
      <c r="Q728">
        <v>0</v>
      </c>
      <c r="R728">
        <v>1</v>
      </c>
      <c r="S728" s="28">
        <v>1</v>
      </c>
      <c r="AR728">
        <v>62.217390000000002</v>
      </c>
      <c r="AS728">
        <v>59.695650000000001</v>
      </c>
      <c r="AT728">
        <v>57.86956</v>
      </c>
      <c r="AU728">
        <v>56.826090000000001</v>
      </c>
      <c r="AV728">
        <v>55.934780000000003</v>
      </c>
      <c r="AW728">
        <v>54.826090000000001</v>
      </c>
      <c r="AX728">
        <v>54.5</v>
      </c>
      <c r="AY728">
        <v>54.456519999999998</v>
      </c>
      <c r="AZ728">
        <v>56.043480000000002</v>
      </c>
      <c r="BA728">
        <v>62.586959999999998</v>
      </c>
      <c r="BB728">
        <v>68.869569999999996</v>
      </c>
      <c r="BC728">
        <v>73.434780000000003</v>
      </c>
      <c r="BD728">
        <v>76.956519999999998</v>
      </c>
      <c r="BE728">
        <v>79.630430000000004</v>
      </c>
      <c r="BF728">
        <v>81.673910000000006</v>
      </c>
      <c r="BG728">
        <v>83.195660000000004</v>
      </c>
      <c r="BH728">
        <v>84.108699999999999</v>
      </c>
      <c r="BI728">
        <v>83.369569999999996</v>
      </c>
      <c r="BJ728">
        <v>79.956519999999998</v>
      </c>
      <c r="BK728">
        <v>74.934780000000003</v>
      </c>
      <c r="BL728">
        <v>71.369569999999996</v>
      </c>
      <c r="BM728">
        <v>68.282610000000005</v>
      </c>
      <c r="BN728">
        <v>65.913039999999995</v>
      </c>
      <c r="BO728">
        <v>63.760869999999997</v>
      </c>
      <c r="DL728">
        <v>18</v>
      </c>
      <c r="DM728">
        <v>19</v>
      </c>
    </row>
    <row r="729" spans="1:117" hidden="1" x14ac:dyDescent="0.25">
      <c r="A729" t="s">
        <v>62</v>
      </c>
      <c r="B729" t="s">
        <v>188</v>
      </c>
      <c r="C729" t="s">
        <v>61</v>
      </c>
      <c r="D729" t="s">
        <v>188</v>
      </c>
      <c r="E729" t="s">
        <v>61</v>
      </c>
      <c r="F729" t="s">
        <v>61</v>
      </c>
      <c r="G729" t="s">
        <v>61</v>
      </c>
      <c r="H729" t="s">
        <v>61</v>
      </c>
      <c r="I729" t="s">
        <v>208</v>
      </c>
      <c r="J729" s="22">
        <v>43760</v>
      </c>
      <c r="K729" s="28">
        <v>18</v>
      </c>
      <c r="L729">
        <v>19</v>
      </c>
      <c r="M729">
        <v>1</v>
      </c>
      <c r="N729">
        <v>1</v>
      </c>
      <c r="O729">
        <v>0</v>
      </c>
      <c r="P729">
        <v>1</v>
      </c>
      <c r="Q729">
        <v>1</v>
      </c>
      <c r="R729">
        <v>1</v>
      </c>
      <c r="S729" s="28">
        <v>1</v>
      </c>
      <c r="AR729">
        <v>63</v>
      </c>
      <c r="AS729">
        <v>61.5</v>
      </c>
      <c r="AT729">
        <v>59.5</v>
      </c>
      <c r="AU729">
        <v>58</v>
      </c>
      <c r="AV729">
        <v>57.5</v>
      </c>
      <c r="AW729">
        <v>57</v>
      </c>
      <c r="AX729">
        <v>57</v>
      </c>
      <c r="AY729">
        <v>57.5</v>
      </c>
      <c r="AZ729">
        <v>61.5</v>
      </c>
      <c r="BA729">
        <v>67.5</v>
      </c>
      <c r="BB729">
        <v>72</v>
      </c>
      <c r="BC729">
        <v>77</v>
      </c>
      <c r="BD729">
        <v>80.5</v>
      </c>
      <c r="BE729">
        <v>81.5</v>
      </c>
      <c r="BF729">
        <v>83.5</v>
      </c>
      <c r="BG729">
        <v>85</v>
      </c>
      <c r="BH729">
        <v>85.5</v>
      </c>
      <c r="BI729">
        <v>84.5</v>
      </c>
      <c r="BJ729">
        <v>82</v>
      </c>
      <c r="BK729">
        <v>77</v>
      </c>
      <c r="BL729">
        <v>73.5</v>
      </c>
      <c r="BM729">
        <v>70.5</v>
      </c>
      <c r="BN729">
        <v>67.5</v>
      </c>
      <c r="BO729">
        <v>65</v>
      </c>
      <c r="DL729">
        <v>18</v>
      </c>
      <c r="DM729">
        <v>19</v>
      </c>
    </row>
    <row r="730" spans="1:117" hidden="1" x14ac:dyDescent="0.25">
      <c r="A730" t="s">
        <v>62</v>
      </c>
      <c r="B730" t="s">
        <v>37</v>
      </c>
      <c r="C730" t="s">
        <v>61</v>
      </c>
      <c r="D730" t="s">
        <v>61</v>
      </c>
      <c r="E730" t="s">
        <v>37</v>
      </c>
      <c r="F730" t="s">
        <v>61</v>
      </c>
      <c r="G730" t="s">
        <v>61</v>
      </c>
      <c r="H730" t="s">
        <v>61</v>
      </c>
      <c r="I730" t="s">
        <v>208</v>
      </c>
      <c r="J730" s="22">
        <v>43760</v>
      </c>
      <c r="K730" s="28">
        <v>18</v>
      </c>
      <c r="L730">
        <v>19</v>
      </c>
      <c r="M730">
        <v>84</v>
      </c>
      <c r="N730">
        <v>84</v>
      </c>
      <c r="O730">
        <v>0</v>
      </c>
      <c r="P730">
        <v>0</v>
      </c>
      <c r="Q730">
        <v>0</v>
      </c>
      <c r="R730">
        <v>0</v>
      </c>
      <c r="S730" s="28">
        <v>0</v>
      </c>
      <c r="T730">
        <v>9693.8889999999992</v>
      </c>
      <c r="U730">
        <v>9378.884</v>
      </c>
      <c r="V730">
        <v>9174.5249999999996</v>
      </c>
      <c r="W730">
        <v>9091.2669999999998</v>
      </c>
      <c r="X730">
        <v>9101.9429999999993</v>
      </c>
      <c r="Y730">
        <v>10381.14</v>
      </c>
      <c r="Z730">
        <v>13094.71</v>
      </c>
      <c r="AA730">
        <v>14435.88</v>
      </c>
      <c r="AB730">
        <v>16376.97</v>
      </c>
      <c r="AC730">
        <v>20269.23</v>
      </c>
      <c r="AD730">
        <v>23410.65</v>
      </c>
      <c r="AE730">
        <v>25024.09</v>
      </c>
      <c r="AF730">
        <v>25763.34</v>
      </c>
      <c r="AG730">
        <v>26315.919999999998</v>
      </c>
      <c r="AH730">
        <v>26073.279999999999</v>
      </c>
      <c r="AI730">
        <v>25761.45</v>
      </c>
      <c r="AJ730">
        <v>24787.08</v>
      </c>
      <c r="AK730">
        <v>21554.98</v>
      </c>
      <c r="AL730">
        <v>19986.439999999999</v>
      </c>
      <c r="AM730">
        <v>17980.34</v>
      </c>
      <c r="AN730">
        <v>15963.06</v>
      </c>
      <c r="AO730">
        <v>13695.58</v>
      </c>
      <c r="AP730">
        <v>11826.38</v>
      </c>
      <c r="AQ730">
        <v>10883.57</v>
      </c>
      <c r="AR730">
        <v>62.583329999999997</v>
      </c>
      <c r="AS730">
        <v>60.232140000000001</v>
      </c>
      <c r="AT730">
        <v>59.13691</v>
      </c>
      <c r="AU730">
        <v>57.553570000000001</v>
      </c>
      <c r="AV730">
        <v>56.797620000000002</v>
      </c>
      <c r="AW730">
        <v>56.946429999999999</v>
      </c>
      <c r="AX730">
        <v>59.077379999999998</v>
      </c>
      <c r="AY730">
        <v>62.476190000000003</v>
      </c>
      <c r="AZ730">
        <v>62.178570000000001</v>
      </c>
      <c r="BA730">
        <v>67.238100000000003</v>
      </c>
      <c r="BB730">
        <v>71.732140000000001</v>
      </c>
      <c r="BC730">
        <v>76.5</v>
      </c>
      <c r="BD730">
        <v>79.726190000000003</v>
      </c>
      <c r="BE730">
        <v>82.416659999999993</v>
      </c>
      <c r="BF730">
        <v>82.946430000000007</v>
      </c>
      <c r="BG730">
        <v>83.660709999999995</v>
      </c>
      <c r="BH730">
        <v>84.630949999999999</v>
      </c>
      <c r="BI730">
        <v>83.309520000000006</v>
      </c>
      <c r="BJ730">
        <v>80.351190000000003</v>
      </c>
      <c r="BK730">
        <v>75.625</v>
      </c>
      <c r="BL730">
        <v>72.232140000000001</v>
      </c>
      <c r="BM730">
        <v>69.011899999999997</v>
      </c>
      <c r="BN730">
        <v>66.321430000000007</v>
      </c>
      <c r="BO730">
        <v>64.571430000000007</v>
      </c>
      <c r="BP730">
        <v>66.707149999999999</v>
      </c>
      <c r="BQ730">
        <v>-48.347610000000003</v>
      </c>
      <c r="BR730">
        <v>-59.555720000000001</v>
      </c>
      <c r="BS730">
        <v>-7.8056660000000004</v>
      </c>
      <c r="BT730">
        <v>23.918310000000002</v>
      </c>
      <c r="BU730">
        <v>-97.386309999999995</v>
      </c>
      <c r="BV730">
        <v>-269.36509999999998</v>
      </c>
      <c r="BW730">
        <v>-51.814149999999998</v>
      </c>
      <c r="BX730">
        <v>188.09460000000001</v>
      </c>
      <c r="BY730">
        <v>247.80369999999999</v>
      </c>
      <c r="BZ730">
        <v>164.8107</v>
      </c>
      <c r="CA730">
        <v>114.6978</v>
      </c>
      <c r="CB730">
        <v>69.573989999999995</v>
      </c>
      <c r="CC730">
        <v>158.73269999999999</v>
      </c>
      <c r="CD730">
        <v>-325.68079999999998</v>
      </c>
      <c r="CE730">
        <v>-351.18990000000002</v>
      </c>
      <c r="CF730">
        <v>-223.25219999999999</v>
      </c>
      <c r="CG730">
        <v>2308.2190000000001</v>
      </c>
      <c r="CH730">
        <v>2214.5340000000001</v>
      </c>
      <c r="CI730">
        <v>1143.797</v>
      </c>
      <c r="CJ730">
        <v>708.15940000000001</v>
      </c>
      <c r="CK730">
        <v>420.32119999999998</v>
      </c>
      <c r="CL730">
        <v>-145.64179999999999</v>
      </c>
      <c r="CM730">
        <v>-177.249</v>
      </c>
      <c r="CN730">
        <v>3651.0360000000001</v>
      </c>
      <c r="CO730">
        <v>3147.5279999999998</v>
      </c>
      <c r="CP730">
        <v>3254.13</v>
      </c>
      <c r="CQ730">
        <v>2882.4389999999999</v>
      </c>
      <c r="CR730">
        <v>4129.9859999999999</v>
      </c>
      <c r="CS730">
        <v>5683.8310000000001</v>
      </c>
      <c r="CT730">
        <v>5248.9049999999997</v>
      </c>
      <c r="CU730">
        <v>6701.259</v>
      </c>
      <c r="CV730">
        <v>4981.5429999999997</v>
      </c>
      <c r="CW730">
        <v>7402.9589999999998</v>
      </c>
      <c r="CX730">
        <v>8375.8960000000006</v>
      </c>
      <c r="CY730">
        <v>4538.3159999999998</v>
      </c>
      <c r="CZ730">
        <v>3730.8870000000002</v>
      </c>
      <c r="DA730">
        <v>4771.4679999999998</v>
      </c>
      <c r="DB730">
        <v>32608.28</v>
      </c>
      <c r="DC730">
        <v>28733.279999999999</v>
      </c>
      <c r="DD730">
        <v>34847.56</v>
      </c>
      <c r="DE730" s="24">
        <v>25036.27</v>
      </c>
      <c r="DF730" s="24">
        <v>18666.5</v>
      </c>
      <c r="DG730">
        <v>17504.939999999999</v>
      </c>
      <c r="DH730">
        <v>11053.39</v>
      </c>
      <c r="DI730">
        <v>8252.1859999999997</v>
      </c>
      <c r="DJ730">
        <v>6126.7780000000002</v>
      </c>
      <c r="DK730">
        <v>4828.6589999999997</v>
      </c>
      <c r="DL730">
        <v>18</v>
      </c>
      <c r="DM730">
        <v>19</v>
      </c>
    </row>
    <row r="731" spans="1:117" hidden="1" x14ac:dyDescent="0.25">
      <c r="A731" t="s">
        <v>62</v>
      </c>
      <c r="B731" t="s">
        <v>187</v>
      </c>
      <c r="C731" t="s">
        <v>61</v>
      </c>
      <c r="D731" t="s">
        <v>187</v>
      </c>
      <c r="E731" t="s">
        <v>61</v>
      </c>
      <c r="F731" t="s">
        <v>61</v>
      </c>
      <c r="G731" t="s">
        <v>61</v>
      </c>
      <c r="H731" t="s">
        <v>61</v>
      </c>
      <c r="I731" t="s">
        <v>208</v>
      </c>
      <c r="J731" s="22">
        <v>43760</v>
      </c>
      <c r="K731" s="28">
        <v>18</v>
      </c>
      <c r="L731">
        <v>19</v>
      </c>
      <c r="M731">
        <v>1</v>
      </c>
      <c r="N731">
        <v>1</v>
      </c>
      <c r="O731">
        <v>0</v>
      </c>
      <c r="P731">
        <v>1</v>
      </c>
      <c r="Q731">
        <v>1</v>
      </c>
      <c r="R731">
        <v>1</v>
      </c>
      <c r="S731" s="28">
        <v>1</v>
      </c>
      <c r="AR731">
        <v>63</v>
      </c>
      <c r="AS731">
        <v>60.5</v>
      </c>
      <c r="AT731">
        <v>59.5</v>
      </c>
      <c r="AU731">
        <v>57.5</v>
      </c>
      <c r="AV731">
        <v>56.5</v>
      </c>
      <c r="AW731">
        <v>57</v>
      </c>
      <c r="AX731">
        <v>60.5</v>
      </c>
      <c r="AY731">
        <v>66.5</v>
      </c>
      <c r="AZ731">
        <v>65</v>
      </c>
      <c r="BA731">
        <v>69.5</v>
      </c>
      <c r="BB731">
        <v>73.5</v>
      </c>
      <c r="BC731">
        <v>78.5</v>
      </c>
      <c r="BD731">
        <v>81.5</v>
      </c>
      <c r="BE731">
        <v>83.5</v>
      </c>
      <c r="BF731">
        <v>84</v>
      </c>
      <c r="BG731">
        <v>85</v>
      </c>
      <c r="BH731">
        <v>86</v>
      </c>
      <c r="BI731">
        <v>85</v>
      </c>
      <c r="BJ731">
        <v>82.5</v>
      </c>
      <c r="BK731">
        <v>77.5</v>
      </c>
      <c r="BL731">
        <v>74</v>
      </c>
      <c r="BM731">
        <v>70.5</v>
      </c>
      <c r="BN731">
        <v>67</v>
      </c>
      <c r="BO731">
        <v>65</v>
      </c>
      <c r="DL731">
        <v>18</v>
      </c>
      <c r="DM731">
        <v>19</v>
      </c>
    </row>
    <row r="732" spans="1:117" hidden="1" x14ac:dyDescent="0.25">
      <c r="A732" t="s">
        <v>62</v>
      </c>
      <c r="B732" t="s">
        <v>171</v>
      </c>
      <c r="C732" t="s">
        <v>61</v>
      </c>
      <c r="D732" t="s">
        <v>171</v>
      </c>
      <c r="E732" t="s">
        <v>61</v>
      </c>
      <c r="F732" t="s">
        <v>61</v>
      </c>
      <c r="G732" t="s">
        <v>61</v>
      </c>
      <c r="H732" t="s">
        <v>61</v>
      </c>
      <c r="I732" t="s">
        <v>208</v>
      </c>
      <c r="J732" s="22">
        <v>43760</v>
      </c>
      <c r="K732" s="28">
        <v>18</v>
      </c>
      <c r="L732">
        <v>19</v>
      </c>
      <c r="M732">
        <v>26</v>
      </c>
      <c r="N732">
        <v>24</v>
      </c>
      <c r="O732">
        <v>0</v>
      </c>
      <c r="P732">
        <v>0</v>
      </c>
      <c r="Q732">
        <v>0</v>
      </c>
      <c r="R732">
        <v>1</v>
      </c>
      <c r="S732" s="28">
        <v>1</v>
      </c>
      <c r="AR732">
        <v>64.5</v>
      </c>
      <c r="AS732">
        <v>61.5</v>
      </c>
      <c r="AT732">
        <v>59.333329999999997</v>
      </c>
      <c r="AU732">
        <v>58.166670000000003</v>
      </c>
      <c r="AV732">
        <v>57</v>
      </c>
      <c r="AW732">
        <v>56.333329999999997</v>
      </c>
      <c r="AX732">
        <v>55.666670000000003</v>
      </c>
      <c r="AY732">
        <v>55.666670000000003</v>
      </c>
      <c r="AZ732">
        <v>57.5</v>
      </c>
      <c r="BA732">
        <v>62.833329999999997</v>
      </c>
      <c r="BB732">
        <v>68.833340000000007</v>
      </c>
      <c r="BC732">
        <v>72.166659999999993</v>
      </c>
      <c r="BD732">
        <v>76</v>
      </c>
      <c r="BE732">
        <v>78.666659999999993</v>
      </c>
      <c r="BF732">
        <v>80.5</v>
      </c>
      <c r="BG732">
        <v>82.166659999999993</v>
      </c>
      <c r="BH732">
        <v>83.166659999999993</v>
      </c>
      <c r="BI732">
        <v>83</v>
      </c>
      <c r="BJ732">
        <v>80.333340000000007</v>
      </c>
      <c r="BK732">
        <v>77.166659999999993</v>
      </c>
      <c r="BL732">
        <v>73.333340000000007</v>
      </c>
      <c r="BM732">
        <v>69.833340000000007</v>
      </c>
      <c r="BN732">
        <v>67.833340000000007</v>
      </c>
      <c r="BO732">
        <v>65.666659999999993</v>
      </c>
      <c r="DE732" s="24"/>
      <c r="DF732" s="24"/>
      <c r="DL732">
        <v>18</v>
      </c>
      <c r="DM732">
        <v>19</v>
      </c>
    </row>
    <row r="733" spans="1:117" hidden="1" x14ac:dyDescent="0.25">
      <c r="A733" t="s">
        <v>62</v>
      </c>
      <c r="B733" t="s">
        <v>213</v>
      </c>
      <c r="C733" t="s">
        <v>61</v>
      </c>
      <c r="D733" t="s">
        <v>213</v>
      </c>
      <c r="E733" t="s">
        <v>61</v>
      </c>
      <c r="F733" t="s">
        <v>61</v>
      </c>
      <c r="G733" t="s">
        <v>61</v>
      </c>
      <c r="H733" t="s">
        <v>61</v>
      </c>
      <c r="I733" t="s">
        <v>208</v>
      </c>
      <c r="J733" s="22">
        <v>43760</v>
      </c>
      <c r="K733" s="28">
        <v>18</v>
      </c>
      <c r="L733">
        <v>19</v>
      </c>
      <c r="M733">
        <v>22</v>
      </c>
      <c r="N733">
        <v>22</v>
      </c>
      <c r="O733">
        <v>0</v>
      </c>
      <c r="P733">
        <v>0</v>
      </c>
      <c r="Q733">
        <v>0</v>
      </c>
      <c r="R733">
        <v>1</v>
      </c>
      <c r="S733" s="28">
        <v>1</v>
      </c>
      <c r="AR733">
        <v>64.613640000000004</v>
      </c>
      <c r="AS733">
        <v>61.977269999999997</v>
      </c>
      <c r="AT733">
        <v>60.318179999999998</v>
      </c>
      <c r="AU733">
        <v>59.545459999999999</v>
      </c>
      <c r="AV733">
        <v>58.795459999999999</v>
      </c>
      <c r="AW733">
        <v>58.5</v>
      </c>
      <c r="AX733">
        <v>57.818179999999998</v>
      </c>
      <c r="AY733">
        <v>58.340910000000001</v>
      </c>
      <c r="AZ733">
        <v>60.181820000000002</v>
      </c>
      <c r="BA733">
        <v>66.295460000000006</v>
      </c>
      <c r="BB733">
        <v>71.363640000000004</v>
      </c>
      <c r="BC733">
        <v>75.636359999999996</v>
      </c>
      <c r="BD733">
        <v>78.227270000000004</v>
      </c>
      <c r="BE733">
        <v>81.431820000000002</v>
      </c>
      <c r="BF733">
        <v>84</v>
      </c>
      <c r="BG733">
        <v>85.727270000000004</v>
      </c>
      <c r="BH733">
        <v>86.363640000000004</v>
      </c>
      <c r="BI733">
        <v>85.613640000000004</v>
      </c>
      <c r="BJ733">
        <v>82.431820000000002</v>
      </c>
      <c r="BK733">
        <v>76.954539999999994</v>
      </c>
      <c r="BL733">
        <v>73.977270000000004</v>
      </c>
      <c r="BM733">
        <v>70.840909999999994</v>
      </c>
      <c r="BN733">
        <v>68.909090000000006</v>
      </c>
      <c r="BO733">
        <v>66.795460000000006</v>
      </c>
      <c r="DL733">
        <v>18</v>
      </c>
      <c r="DM733">
        <v>19</v>
      </c>
    </row>
    <row r="734" spans="1:117" hidden="1" x14ac:dyDescent="0.25">
      <c r="A734" t="s">
        <v>62</v>
      </c>
      <c r="B734" t="s">
        <v>109</v>
      </c>
      <c r="C734" t="s">
        <v>61</v>
      </c>
      <c r="D734" t="s">
        <v>109</v>
      </c>
      <c r="E734" t="s">
        <v>61</v>
      </c>
      <c r="F734" t="s">
        <v>61</v>
      </c>
      <c r="G734" t="s">
        <v>61</v>
      </c>
      <c r="H734" t="s">
        <v>61</v>
      </c>
      <c r="I734" t="s">
        <v>208</v>
      </c>
      <c r="J734" s="22">
        <v>43760</v>
      </c>
      <c r="K734" s="28">
        <v>18</v>
      </c>
      <c r="L734">
        <v>19</v>
      </c>
      <c r="M734">
        <v>60</v>
      </c>
      <c r="N734">
        <v>60</v>
      </c>
      <c r="O734">
        <v>0</v>
      </c>
      <c r="P734">
        <v>0</v>
      </c>
      <c r="Q734">
        <v>0</v>
      </c>
      <c r="R734">
        <v>1</v>
      </c>
      <c r="S734" s="28">
        <v>1</v>
      </c>
      <c r="AR734">
        <v>63</v>
      </c>
      <c r="AS734">
        <v>60.5</v>
      </c>
      <c r="AT734">
        <v>59.5</v>
      </c>
      <c r="AU734">
        <v>57.5</v>
      </c>
      <c r="AV734">
        <v>56.5</v>
      </c>
      <c r="AW734">
        <v>57</v>
      </c>
      <c r="AX734">
        <v>60.5</v>
      </c>
      <c r="AY734">
        <v>66.5</v>
      </c>
      <c r="AZ734">
        <v>65</v>
      </c>
      <c r="BA734">
        <v>69.5</v>
      </c>
      <c r="BB734">
        <v>73.5</v>
      </c>
      <c r="BC734">
        <v>78.5</v>
      </c>
      <c r="BD734">
        <v>81.5</v>
      </c>
      <c r="BE734">
        <v>83.5</v>
      </c>
      <c r="BF734">
        <v>84</v>
      </c>
      <c r="BG734">
        <v>85</v>
      </c>
      <c r="BH734">
        <v>86</v>
      </c>
      <c r="BI734">
        <v>85</v>
      </c>
      <c r="BJ734">
        <v>82.5</v>
      </c>
      <c r="BK734">
        <v>77.5</v>
      </c>
      <c r="BL734">
        <v>74</v>
      </c>
      <c r="BM734">
        <v>70.5</v>
      </c>
      <c r="BN734">
        <v>67</v>
      </c>
      <c r="BO734">
        <v>65</v>
      </c>
      <c r="CW734" s="24"/>
      <c r="CX734" s="24"/>
      <c r="CY734" s="24"/>
      <c r="CZ734" s="24"/>
      <c r="DA734" s="24"/>
      <c r="DB734" s="24"/>
      <c r="DC734" s="24"/>
      <c r="DD734" s="24"/>
      <c r="DE734" s="24"/>
      <c r="DL734">
        <v>18</v>
      </c>
      <c r="DM734">
        <v>19</v>
      </c>
    </row>
    <row r="735" spans="1:117" hidden="1" x14ac:dyDescent="0.25">
      <c r="A735" t="s">
        <v>62</v>
      </c>
      <c r="B735" t="s">
        <v>102</v>
      </c>
      <c r="C735" t="s">
        <v>61</v>
      </c>
      <c r="D735" t="s">
        <v>61</v>
      </c>
      <c r="E735" t="s">
        <v>61</v>
      </c>
      <c r="F735" t="s">
        <v>61</v>
      </c>
      <c r="G735" t="s">
        <v>61</v>
      </c>
      <c r="H735" t="s">
        <v>102</v>
      </c>
      <c r="I735" t="s">
        <v>208</v>
      </c>
      <c r="J735" s="22">
        <v>43760</v>
      </c>
      <c r="K735" s="28">
        <v>19</v>
      </c>
      <c r="L735">
        <v>19</v>
      </c>
      <c r="M735">
        <v>274</v>
      </c>
      <c r="N735">
        <v>273</v>
      </c>
      <c r="O735">
        <v>1</v>
      </c>
      <c r="P735">
        <v>0</v>
      </c>
      <c r="Q735">
        <v>0</v>
      </c>
      <c r="R735">
        <v>0</v>
      </c>
      <c r="S735" s="28">
        <v>0</v>
      </c>
      <c r="T735">
        <v>74782.83</v>
      </c>
      <c r="U735">
        <v>73414.320000000007</v>
      </c>
      <c r="V735">
        <v>68837.02</v>
      </c>
      <c r="W735">
        <v>67860.66</v>
      </c>
      <c r="X735">
        <v>69189.72</v>
      </c>
      <c r="Y735">
        <v>73456</v>
      </c>
      <c r="Z735">
        <v>81146.58</v>
      </c>
      <c r="AA735">
        <v>83685.89</v>
      </c>
      <c r="AB735">
        <v>87054.13</v>
      </c>
      <c r="AC735">
        <v>90760.71</v>
      </c>
      <c r="AD735">
        <v>100264</v>
      </c>
      <c r="AE735">
        <v>106518.1</v>
      </c>
      <c r="AF735">
        <v>109708.3</v>
      </c>
      <c r="AG735">
        <v>112301.3</v>
      </c>
      <c r="AH735">
        <v>114239.8</v>
      </c>
      <c r="AI735">
        <v>117537.8</v>
      </c>
      <c r="AJ735">
        <v>115331.1</v>
      </c>
      <c r="AK735">
        <v>100774.3</v>
      </c>
      <c r="AL735">
        <v>101915.3</v>
      </c>
      <c r="AM735">
        <v>110534.5</v>
      </c>
      <c r="AN735">
        <v>108105.1</v>
      </c>
      <c r="AO735">
        <v>100966.8</v>
      </c>
      <c r="AP735">
        <v>90930.43</v>
      </c>
      <c r="AQ735">
        <v>83304.19</v>
      </c>
      <c r="AR735">
        <v>62.637459999999997</v>
      </c>
      <c r="AS735">
        <v>60.382010000000001</v>
      </c>
      <c r="AT735">
        <v>58.96678</v>
      </c>
      <c r="AU735">
        <v>57.595460000000003</v>
      </c>
      <c r="AV735">
        <v>56.670870000000001</v>
      </c>
      <c r="AW735">
        <v>56.01267</v>
      </c>
      <c r="AX735">
        <v>56.448680000000003</v>
      </c>
      <c r="AY735">
        <v>57.367840000000001</v>
      </c>
      <c r="AZ735">
        <v>58.485250000000001</v>
      </c>
      <c r="BA735">
        <v>64.352890000000002</v>
      </c>
      <c r="BB735">
        <v>70.04074</v>
      </c>
      <c r="BC735">
        <v>74.557479999999998</v>
      </c>
      <c r="BD735">
        <v>77.888369999999995</v>
      </c>
      <c r="BE735">
        <v>80.533600000000007</v>
      </c>
      <c r="BF735">
        <v>82.106970000000004</v>
      </c>
      <c r="BG735">
        <v>83.384429999999995</v>
      </c>
      <c r="BH735">
        <v>84.235590000000002</v>
      </c>
      <c r="BI735">
        <v>83.240899999999996</v>
      </c>
      <c r="BJ735">
        <v>79.895039999999995</v>
      </c>
      <c r="BK735">
        <v>75.119079999999997</v>
      </c>
      <c r="BL735">
        <v>71.635800000000003</v>
      </c>
      <c r="BM735">
        <v>68.483189999999993</v>
      </c>
      <c r="BN735">
        <v>66.157809999999998</v>
      </c>
      <c r="BO735">
        <v>64.24982</v>
      </c>
      <c r="BP735">
        <v>-2880.4119999999998</v>
      </c>
      <c r="BQ735">
        <v>-3257.1990000000001</v>
      </c>
      <c r="BR735">
        <v>-1554.9190000000001</v>
      </c>
      <c r="BS735">
        <v>-1211.337</v>
      </c>
      <c r="BT735">
        <v>-1155.384</v>
      </c>
      <c r="BU735">
        <v>-1132.3820000000001</v>
      </c>
      <c r="BV735">
        <v>704.93640000000005</v>
      </c>
      <c r="BW735">
        <v>569.67930000000001</v>
      </c>
      <c r="BX735">
        <v>438.00009999999997</v>
      </c>
      <c r="BY735">
        <v>628.98069999999996</v>
      </c>
      <c r="BZ735">
        <v>-305.80930000000001</v>
      </c>
      <c r="CA735">
        <v>566.92280000000005</v>
      </c>
      <c r="CB735">
        <v>1477.491</v>
      </c>
      <c r="CC735">
        <v>1275.4190000000001</v>
      </c>
      <c r="CD735">
        <v>1350.1959999999999</v>
      </c>
      <c r="CE735">
        <v>104.6837</v>
      </c>
      <c r="CF735">
        <v>1743.675</v>
      </c>
      <c r="CG735">
        <v>17650.84</v>
      </c>
      <c r="CH735">
        <v>17703.240000000002</v>
      </c>
      <c r="CI735">
        <v>7301.2759999999998</v>
      </c>
      <c r="CJ735">
        <v>1744.8530000000001</v>
      </c>
      <c r="CK735">
        <v>-139.93799999999999</v>
      </c>
      <c r="CL735">
        <v>57.093310000000002</v>
      </c>
      <c r="CM735">
        <v>-264.66719999999998</v>
      </c>
      <c r="CN735">
        <v>1116354</v>
      </c>
      <c r="CO735">
        <v>2642822</v>
      </c>
      <c r="CP735">
        <v>1138740</v>
      </c>
      <c r="CQ735">
        <v>681749.1</v>
      </c>
      <c r="CR735">
        <v>740649.8</v>
      </c>
      <c r="CS735">
        <v>884683.7</v>
      </c>
      <c r="CT735">
        <v>90266.22</v>
      </c>
      <c r="CU735">
        <v>100715.5</v>
      </c>
      <c r="CV735">
        <v>555801</v>
      </c>
      <c r="CW735" s="24">
        <v>1338867</v>
      </c>
      <c r="CX735" s="24">
        <v>454777.8</v>
      </c>
      <c r="CY735" s="24">
        <v>1756005</v>
      </c>
      <c r="CZ735" s="24">
        <v>1345767</v>
      </c>
      <c r="DA735" s="24">
        <v>782275.8</v>
      </c>
      <c r="DB735" s="24">
        <v>765541.2</v>
      </c>
      <c r="DC735" s="24">
        <v>626004.4</v>
      </c>
      <c r="DD735" s="24">
        <v>2776785</v>
      </c>
      <c r="DE735" s="24">
        <v>3833762</v>
      </c>
      <c r="DF735">
        <v>2611761</v>
      </c>
      <c r="DG735">
        <v>774247.1</v>
      </c>
      <c r="DH735">
        <v>643366.30000000005</v>
      </c>
      <c r="DI735">
        <v>933679.8</v>
      </c>
      <c r="DJ735">
        <v>89248.7</v>
      </c>
      <c r="DK735">
        <v>638138.5</v>
      </c>
      <c r="DL735">
        <v>18</v>
      </c>
      <c r="DM735">
        <v>19</v>
      </c>
    </row>
    <row r="736" spans="1:117" hidden="1" x14ac:dyDescent="0.25">
      <c r="A736" t="s">
        <v>62</v>
      </c>
      <c r="B736" t="s">
        <v>189</v>
      </c>
      <c r="C736" t="s">
        <v>189</v>
      </c>
      <c r="D736" t="s">
        <v>61</v>
      </c>
      <c r="E736" t="s">
        <v>61</v>
      </c>
      <c r="F736" t="s">
        <v>61</v>
      </c>
      <c r="G736" t="s">
        <v>61</v>
      </c>
      <c r="H736" t="s">
        <v>61</v>
      </c>
      <c r="I736" t="s">
        <v>208</v>
      </c>
      <c r="J736" s="22">
        <v>43760</v>
      </c>
      <c r="K736" s="28">
        <v>19</v>
      </c>
      <c r="L736">
        <v>19</v>
      </c>
      <c r="M736">
        <v>186</v>
      </c>
      <c r="N736">
        <v>183</v>
      </c>
      <c r="O736">
        <v>1</v>
      </c>
      <c r="P736">
        <v>0</v>
      </c>
      <c r="Q736">
        <v>0</v>
      </c>
      <c r="R736">
        <v>0</v>
      </c>
      <c r="S736" s="28">
        <v>0</v>
      </c>
      <c r="T736">
        <v>8469.2839999999997</v>
      </c>
      <c r="U736">
        <v>8382.8420000000006</v>
      </c>
      <c r="V736">
        <v>8294.0689999999995</v>
      </c>
      <c r="W736">
        <v>8350.3050000000003</v>
      </c>
      <c r="X736">
        <v>8532.2540000000008</v>
      </c>
      <c r="Y736">
        <v>9586.5789999999997</v>
      </c>
      <c r="Z736">
        <v>11404.26</v>
      </c>
      <c r="AA736">
        <v>12282.89</v>
      </c>
      <c r="AB736">
        <v>13471.64</v>
      </c>
      <c r="AC736">
        <v>15106.01</v>
      </c>
      <c r="AD736">
        <v>16702.22</v>
      </c>
      <c r="AE736">
        <v>18101.830000000002</v>
      </c>
      <c r="AF736">
        <v>18708.12</v>
      </c>
      <c r="AG736">
        <v>19086.57</v>
      </c>
      <c r="AH736">
        <v>19260.189999999999</v>
      </c>
      <c r="AI736">
        <v>19576.87</v>
      </c>
      <c r="AJ736">
        <v>19516.48</v>
      </c>
      <c r="AK736">
        <v>16906.25</v>
      </c>
      <c r="AL736">
        <v>16340.19</v>
      </c>
      <c r="AM736">
        <v>16007.82</v>
      </c>
      <c r="AN736">
        <v>14229.54</v>
      </c>
      <c r="AO736">
        <v>12377.21</v>
      </c>
      <c r="AP736">
        <v>10244.75</v>
      </c>
      <c r="AQ736">
        <v>9180.5110000000004</v>
      </c>
      <c r="AR736">
        <v>63.795949999999998</v>
      </c>
      <c r="AS736">
        <v>60.934669999999997</v>
      </c>
      <c r="AT736">
        <v>59.09196</v>
      </c>
      <c r="AU736">
        <v>57.926479999999998</v>
      </c>
      <c r="AV736">
        <v>56.931229999999999</v>
      </c>
      <c r="AW736">
        <v>56.289070000000002</v>
      </c>
      <c r="AX736">
        <v>56.757440000000003</v>
      </c>
      <c r="AY736">
        <v>57.810639999999999</v>
      </c>
      <c r="AZ736">
        <v>58.873220000000003</v>
      </c>
      <c r="BA736">
        <v>64.031450000000007</v>
      </c>
      <c r="BB736">
        <v>69.996189999999999</v>
      </c>
      <c r="BC736">
        <v>73.83896</v>
      </c>
      <c r="BD736">
        <v>77.545760000000001</v>
      </c>
      <c r="BE736">
        <v>80.056579999999997</v>
      </c>
      <c r="BF736">
        <v>81.467870000000005</v>
      </c>
      <c r="BG736">
        <v>82.898910000000001</v>
      </c>
      <c r="BH736">
        <v>83.779759999999996</v>
      </c>
      <c r="BI736">
        <v>83.176109999999994</v>
      </c>
      <c r="BJ736">
        <v>80.341089999999994</v>
      </c>
      <c r="BK736">
        <v>76.824770000000001</v>
      </c>
      <c r="BL736">
        <v>73.228870000000001</v>
      </c>
      <c r="BM736">
        <v>69.504320000000007</v>
      </c>
      <c r="BN736">
        <v>67.248500000000007</v>
      </c>
      <c r="BO736">
        <v>65.264880000000005</v>
      </c>
      <c r="BP736">
        <v>85.221549999999993</v>
      </c>
      <c r="BQ736">
        <v>-30.26333</v>
      </c>
      <c r="BR736">
        <v>-6.7155230000000001</v>
      </c>
      <c r="BS736">
        <v>18.847740000000002</v>
      </c>
      <c r="BT736">
        <v>42.215000000000003</v>
      </c>
      <c r="BU736">
        <v>-13.0855</v>
      </c>
      <c r="BV736">
        <v>-254.3956</v>
      </c>
      <c r="BW736">
        <v>41.196719999999999</v>
      </c>
      <c r="BX736">
        <v>25.704260000000001</v>
      </c>
      <c r="BY736">
        <v>234.9999</v>
      </c>
      <c r="BZ736">
        <v>373.73610000000002</v>
      </c>
      <c r="CA736">
        <v>454.56439999999998</v>
      </c>
      <c r="CB736">
        <v>654.40920000000006</v>
      </c>
      <c r="CC736">
        <v>473.9348</v>
      </c>
      <c r="CD736">
        <v>129.68790000000001</v>
      </c>
      <c r="CE736">
        <v>-173.5052</v>
      </c>
      <c r="CF736">
        <v>-100.1846</v>
      </c>
      <c r="CG736">
        <v>2140.9479999999999</v>
      </c>
      <c r="CH736">
        <v>2140.4580000000001</v>
      </c>
      <c r="CI736">
        <v>806.18830000000003</v>
      </c>
      <c r="CJ736">
        <v>791.8999</v>
      </c>
      <c r="CK736">
        <v>543.00559999999996</v>
      </c>
      <c r="CL736">
        <v>324.42020000000002</v>
      </c>
      <c r="CM736">
        <v>221.33160000000001</v>
      </c>
      <c r="CN736">
        <v>5710.3410000000003</v>
      </c>
      <c r="CO736">
        <v>5074.777</v>
      </c>
      <c r="CP736">
        <v>5333.8090000000002</v>
      </c>
      <c r="CQ736">
        <v>4344.5519999999997</v>
      </c>
      <c r="CR736">
        <v>5366.335</v>
      </c>
      <c r="CS736">
        <v>5376.7079999999996</v>
      </c>
      <c r="CT736">
        <v>4917.674</v>
      </c>
      <c r="CU736">
        <v>6801.2489999999998</v>
      </c>
      <c r="CV736">
        <v>5438.732</v>
      </c>
      <c r="CW736" s="24">
        <v>6377.67</v>
      </c>
      <c r="CX736" s="24">
        <v>8373.23</v>
      </c>
      <c r="CY736" s="24">
        <v>7217.8950000000004</v>
      </c>
      <c r="CZ736" s="24">
        <v>6775.4939999999997</v>
      </c>
      <c r="DA736" s="24">
        <v>7202.2370000000001</v>
      </c>
      <c r="DB736" s="24">
        <v>16284.59</v>
      </c>
      <c r="DC736" s="24">
        <v>17382.439999999999</v>
      </c>
      <c r="DD736" s="24">
        <v>23883.87</v>
      </c>
      <c r="DE736" s="24">
        <v>15979.18</v>
      </c>
      <c r="DF736" s="24">
        <v>16958.27</v>
      </c>
      <c r="DG736">
        <v>15339.97</v>
      </c>
      <c r="DH736">
        <v>9906.1820000000007</v>
      </c>
      <c r="DI736">
        <v>8435.7109999999993</v>
      </c>
      <c r="DJ736">
        <v>9107.3080000000009</v>
      </c>
      <c r="DK736">
        <v>8192.2219999999998</v>
      </c>
      <c r="DL736">
        <v>18</v>
      </c>
      <c r="DM736">
        <v>20</v>
      </c>
    </row>
    <row r="737" spans="1:117" hidden="1" x14ac:dyDescent="0.25">
      <c r="A737" t="s">
        <v>62</v>
      </c>
      <c r="B737" t="s">
        <v>203</v>
      </c>
      <c r="C737" t="s">
        <v>61</v>
      </c>
      <c r="D737" t="s">
        <v>61</v>
      </c>
      <c r="E737" t="s">
        <v>61</v>
      </c>
      <c r="F737" t="s">
        <v>98</v>
      </c>
      <c r="G737" t="s">
        <v>61</v>
      </c>
      <c r="H737" t="s">
        <v>61</v>
      </c>
      <c r="I737" t="s">
        <v>208</v>
      </c>
      <c r="J737" s="22">
        <v>43760</v>
      </c>
      <c r="K737" s="28">
        <v>19</v>
      </c>
      <c r="L737">
        <v>19</v>
      </c>
      <c r="M737">
        <v>163</v>
      </c>
      <c r="N737">
        <v>163</v>
      </c>
      <c r="O737">
        <v>1</v>
      </c>
      <c r="P737">
        <v>0</v>
      </c>
      <c r="Q737">
        <v>0</v>
      </c>
      <c r="R737">
        <v>0</v>
      </c>
      <c r="S737" s="28">
        <v>0</v>
      </c>
      <c r="T737">
        <v>15117.95</v>
      </c>
      <c r="U737">
        <v>14651.46</v>
      </c>
      <c r="V737">
        <v>14469.73</v>
      </c>
      <c r="W737">
        <v>14705.86</v>
      </c>
      <c r="X737">
        <v>14794.87</v>
      </c>
      <c r="Y737">
        <v>15327.61</v>
      </c>
      <c r="Z737">
        <v>17104.990000000002</v>
      </c>
      <c r="AA737">
        <v>17340.169999999998</v>
      </c>
      <c r="AB737">
        <v>19267.400000000001</v>
      </c>
      <c r="AC737">
        <v>17826.97</v>
      </c>
      <c r="AD737">
        <v>16990.939999999999</v>
      </c>
      <c r="AE737">
        <v>17407.63</v>
      </c>
      <c r="AF737">
        <v>17922.259999999998</v>
      </c>
      <c r="AG737">
        <v>19144.98</v>
      </c>
      <c r="AH737">
        <v>20800.61</v>
      </c>
      <c r="AI737">
        <v>22989.200000000001</v>
      </c>
      <c r="AJ737">
        <v>25151.83</v>
      </c>
      <c r="AK737">
        <v>22144.67</v>
      </c>
      <c r="AL737">
        <v>23307.32</v>
      </c>
      <c r="AM737">
        <v>26884.06</v>
      </c>
      <c r="AN737">
        <v>26859.35</v>
      </c>
      <c r="AO737">
        <v>25365.22</v>
      </c>
      <c r="AP737">
        <v>21542</v>
      </c>
      <c r="AQ737">
        <v>17438.02</v>
      </c>
      <c r="AR737">
        <v>62.634970000000003</v>
      </c>
      <c r="AS737">
        <v>60.469329999999999</v>
      </c>
      <c r="AT737">
        <v>58.975459999999998</v>
      </c>
      <c r="AU737">
        <v>57.613500000000002</v>
      </c>
      <c r="AV737">
        <v>56.680979999999998</v>
      </c>
      <c r="AW737">
        <v>55.898769999999999</v>
      </c>
      <c r="AX737">
        <v>55.90184</v>
      </c>
      <c r="AY737">
        <v>56.095089999999999</v>
      </c>
      <c r="AZ737">
        <v>57.60736</v>
      </c>
      <c r="BA737">
        <v>63.628830000000001</v>
      </c>
      <c r="BB737">
        <v>69.647229999999993</v>
      </c>
      <c r="BC737">
        <v>74.085880000000003</v>
      </c>
      <c r="BD737">
        <v>77.539879999999997</v>
      </c>
      <c r="BE737">
        <v>80.138030000000001</v>
      </c>
      <c r="BF737">
        <v>81.723929999999996</v>
      </c>
      <c r="BG737">
        <v>83.061350000000004</v>
      </c>
      <c r="BH737">
        <v>83.969329999999999</v>
      </c>
      <c r="BI737">
        <v>82.975449999999995</v>
      </c>
      <c r="BJ737">
        <v>79.441720000000004</v>
      </c>
      <c r="BK737">
        <v>74.815950000000001</v>
      </c>
      <c r="BL737">
        <v>71.361959999999996</v>
      </c>
      <c r="BM737">
        <v>68.257670000000005</v>
      </c>
      <c r="BN737">
        <v>66.076689999999999</v>
      </c>
      <c r="BO737">
        <v>64.122699999999995</v>
      </c>
      <c r="BP737">
        <v>85.272729999999996</v>
      </c>
      <c r="BQ737">
        <v>88.740669999999994</v>
      </c>
      <c r="BR737">
        <v>83.694810000000004</v>
      </c>
      <c r="BS737">
        <v>175.8896</v>
      </c>
      <c r="BT737">
        <v>247.5395</v>
      </c>
      <c r="BU737">
        <v>112.5728</v>
      </c>
      <c r="BV737">
        <v>-62.765300000000003</v>
      </c>
      <c r="BW737">
        <v>-162.77019999999999</v>
      </c>
      <c r="BX737">
        <v>-6.5077920000000002</v>
      </c>
      <c r="BY737">
        <v>160.04740000000001</v>
      </c>
      <c r="BZ737">
        <v>213.82689999999999</v>
      </c>
      <c r="CA737">
        <v>393.61290000000002</v>
      </c>
      <c r="CB737">
        <v>710.37940000000003</v>
      </c>
      <c r="CC737">
        <v>452.13170000000002</v>
      </c>
      <c r="CD737">
        <v>190.9453</v>
      </c>
      <c r="CE737">
        <v>-268.37630000000001</v>
      </c>
      <c r="CF737">
        <v>-96.510189999999994</v>
      </c>
      <c r="CG737">
        <v>4823.59</v>
      </c>
      <c r="CH737">
        <v>5195.3729999999996</v>
      </c>
      <c r="CI737">
        <v>1563.645</v>
      </c>
      <c r="CJ737">
        <v>131.303</v>
      </c>
      <c r="CK737">
        <v>3.864754</v>
      </c>
      <c r="CL737">
        <v>193.0438</v>
      </c>
      <c r="CM737">
        <v>248.37610000000001</v>
      </c>
      <c r="CN737">
        <v>2107.9549999999999</v>
      </c>
      <c r="CO737">
        <v>2136.9839999999999</v>
      </c>
      <c r="CP737">
        <v>1880.3209999999999</v>
      </c>
      <c r="CQ737">
        <v>1716.249</v>
      </c>
      <c r="CR737">
        <v>1489.3810000000001</v>
      </c>
      <c r="CS737">
        <v>1233.694</v>
      </c>
      <c r="CT737">
        <v>1242.335</v>
      </c>
      <c r="CU737">
        <v>1043.7909999999999</v>
      </c>
      <c r="CV737">
        <v>1249.242</v>
      </c>
      <c r="CW737">
        <v>2674.808</v>
      </c>
      <c r="CX737">
        <v>4156.4639999999999</v>
      </c>
      <c r="CY737">
        <v>5442.1120000000001</v>
      </c>
      <c r="CZ737">
        <v>5932.0559999999996</v>
      </c>
      <c r="DA737">
        <v>5973.53</v>
      </c>
      <c r="DB737">
        <v>6221.0640000000003</v>
      </c>
      <c r="DC737">
        <v>5859.1310000000003</v>
      </c>
      <c r="DD737">
        <v>5443.8850000000002</v>
      </c>
      <c r="DE737">
        <v>4430.415</v>
      </c>
      <c r="DF737">
        <v>4397.634</v>
      </c>
      <c r="DG737">
        <v>3083.712</v>
      </c>
      <c r="DH737">
        <v>3097.8440000000001</v>
      </c>
      <c r="DI737">
        <v>3564.05</v>
      </c>
      <c r="DJ737">
        <v>3489.0430000000001</v>
      </c>
      <c r="DK737">
        <v>4125.4170000000004</v>
      </c>
      <c r="DL737">
        <v>18</v>
      </c>
      <c r="DM737">
        <v>19</v>
      </c>
    </row>
    <row r="738" spans="1:117" hidden="1" x14ac:dyDescent="0.25">
      <c r="A738" t="s">
        <v>62</v>
      </c>
      <c r="B738" t="s">
        <v>29</v>
      </c>
      <c r="C738" t="s">
        <v>29</v>
      </c>
      <c r="D738" t="s">
        <v>61</v>
      </c>
      <c r="E738" t="s">
        <v>61</v>
      </c>
      <c r="F738" t="s">
        <v>61</v>
      </c>
      <c r="G738" t="s">
        <v>61</v>
      </c>
      <c r="H738" t="s">
        <v>61</v>
      </c>
      <c r="I738" t="s">
        <v>208</v>
      </c>
      <c r="J738" s="22">
        <v>43760</v>
      </c>
      <c r="K738" s="28">
        <v>19</v>
      </c>
      <c r="L738">
        <v>19</v>
      </c>
      <c r="M738">
        <v>36</v>
      </c>
      <c r="N738">
        <v>36</v>
      </c>
      <c r="O738">
        <v>1</v>
      </c>
      <c r="P738">
        <v>1</v>
      </c>
      <c r="Q738">
        <v>0</v>
      </c>
      <c r="R738">
        <v>0</v>
      </c>
      <c r="S738" s="28">
        <v>1</v>
      </c>
      <c r="AR738">
        <v>62.041670000000003</v>
      </c>
      <c r="AS738">
        <v>60.22222</v>
      </c>
      <c r="AT738">
        <v>57.833329999999997</v>
      </c>
      <c r="AU738">
        <v>57.236109999999996</v>
      </c>
      <c r="AV738">
        <v>55.84722</v>
      </c>
      <c r="AW738">
        <v>54.15278</v>
      </c>
      <c r="AX738">
        <v>52.958329999999997</v>
      </c>
      <c r="AY738">
        <v>52.361109999999996</v>
      </c>
      <c r="AZ738">
        <v>55.638890000000004</v>
      </c>
      <c r="BA738">
        <v>61.319450000000003</v>
      </c>
      <c r="BB738">
        <v>65.319450000000003</v>
      </c>
      <c r="BC738">
        <v>70</v>
      </c>
      <c r="BD738">
        <v>74.986109999999996</v>
      </c>
      <c r="BE738">
        <v>78.375</v>
      </c>
      <c r="BF738">
        <v>80.763890000000004</v>
      </c>
      <c r="BG738">
        <v>82.166669999999996</v>
      </c>
      <c r="BH738">
        <v>83.166669999999996</v>
      </c>
      <c r="BI738">
        <v>82.875</v>
      </c>
      <c r="BJ738">
        <v>80.291659999999993</v>
      </c>
      <c r="BK738">
        <v>76.5</v>
      </c>
      <c r="BL738">
        <v>72.19444</v>
      </c>
      <c r="BM738">
        <v>69.902780000000007</v>
      </c>
      <c r="BN738">
        <v>66.013890000000004</v>
      </c>
      <c r="BO738">
        <v>64.041669999999996</v>
      </c>
      <c r="CN738" s="24"/>
      <c r="CO738" s="24"/>
      <c r="CP738" s="24"/>
      <c r="CQ738" s="24"/>
      <c r="CR738" s="24"/>
      <c r="CS738" s="24"/>
      <c r="CT738" s="24"/>
      <c r="CU738" s="24"/>
      <c r="CV738" s="24"/>
      <c r="CW738" s="24"/>
      <c r="CX738" s="24"/>
      <c r="CY738" s="24"/>
      <c r="CZ738" s="24"/>
      <c r="DA738" s="24"/>
      <c r="DB738" s="24"/>
      <c r="DC738" s="24"/>
      <c r="DD738" s="24"/>
      <c r="DE738" s="24"/>
      <c r="DF738" s="24"/>
      <c r="DG738" s="24"/>
      <c r="DH738" s="24"/>
      <c r="DI738" s="24"/>
      <c r="DJ738" s="24"/>
      <c r="DK738" s="24"/>
      <c r="DL738">
        <v>18</v>
      </c>
      <c r="DM738">
        <v>20</v>
      </c>
    </row>
    <row r="739" spans="1:117" hidden="1" x14ac:dyDescent="0.25">
      <c r="A739" t="s">
        <v>62</v>
      </c>
      <c r="B739" t="s">
        <v>31</v>
      </c>
      <c r="C739" t="s">
        <v>61</v>
      </c>
      <c r="D739" t="s">
        <v>61</v>
      </c>
      <c r="E739" t="s">
        <v>31</v>
      </c>
      <c r="F739" t="s">
        <v>61</v>
      </c>
      <c r="G739" t="s">
        <v>61</v>
      </c>
      <c r="H739" t="s">
        <v>61</v>
      </c>
      <c r="I739" t="s">
        <v>208</v>
      </c>
      <c r="J739" s="22">
        <v>43760</v>
      </c>
      <c r="K739" s="28">
        <v>19</v>
      </c>
      <c r="L739">
        <v>19</v>
      </c>
      <c r="M739">
        <v>14</v>
      </c>
      <c r="N739">
        <v>12</v>
      </c>
      <c r="O739">
        <v>1</v>
      </c>
      <c r="P739">
        <v>0</v>
      </c>
      <c r="Q739">
        <v>1</v>
      </c>
      <c r="R739">
        <v>0</v>
      </c>
      <c r="S739" s="28">
        <v>1</v>
      </c>
      <c r="AR739">
        <v>64.477279999999993</v>
      </c>
      <c r="AS739">
        <v>61.66883</v>
      </c>
      <c r="AT739">
        <v>59.584409999999998</v>
      </c>
      <c r="AU739">
        <v>58.042209999999997</v>
      </c>
      <c r="AV739">
        <v>56.824680000000001</v>
      </c>
      <c r="AW739">
        <v>56.746749999999999</v>
      </c>
      <c r="AX739">
        <v>56.071429999999999</v>
      </c>
      <c r="AY739">
        <v>57.16234</v>
      </c>
      <c r="AZ739">
        <v>58.840910000000001</v>
      </c>
      <c r="BA739">
        <v>64.672079999999994</v>
      </c>
      <c r="BB739">
        <v>69.425319999999999</v>
      </c>
      <c r="BC739">
        <v>72.948049999999995</v>
      </c>
      <c r="BD739">
        <v>76.321430000000007</v>
      </c>
      <c r="BE739">
        <v>78.883110000000002</v>
      </c>
      <c r="BF739">
        <v>80.967529999999996</v>
      </c>
      <c r="BG739">
        <v>82.720780000000005</v>
      </c>
      <c r="BH739">
        <v>83.685069999999996</v>
      </c>
      <c r="BI739">
        <v>83.698049999999995</v>
      </c>
      <c r="BJ739">
        <v>81.451300000000003</v>
      </c>
      <c r="BK739">
        <v>77.337670000000003</v>
      </c>
      <c r="BL739">
        <v>73.288960000000003</v>
      </c>
      <c r="BM739">
        <v>70.373379999999997</v>
      </c>
      <c r="BN739">
        <v>68.006489999999999</v>
      </c>
      <c r="BO739">
        <v>65.590909999999994</v>
      </c>
      <c r="DL739">
        <v>18</v>
      </c>
      <c r="DM739">
        <v>19</v>
      </c>
    </row>
    <row r="740" spans="1:117" hidden="1" x14ac:dyDescent="0.25">
      <c r="A740" t="s">
        <v>62</v>
      </c>
      <c r="B740" t="s">
        <v>108</v>
      </c>
      <c r="C740" t="s">
        <v>61</v>
      </c>
      <c r="D740" t="s">
        <v>108</v>
      </c>
      <c r="E740" t="s">
        <v>61</v>
      </c>
      <c r="F740" t="s">
        <v>61</v>
      </c>
      <c r="G740" t="s">
        <v>61</v>
      </c>
      <c r="H740" t="s">
        <v>61</v>
      </c>
      <c r="I740" t="s">
        <v>208</v>
      </c>
      <c r="J740" s="22">
        <v>43760</v>
      </c>
      <c r="K740" s="28">
        <v>19</v>
      </c>
      <c r="L740">
        <v>19</v>
      </c>
      <c r="M740">
        <v>28</v>
      </c>
      <c r="N740">
        <v>28</v>
      </c>
      <c r="O740">
        <v>1</v>
      </c>
      <c r="P740">
        <v>0</v>
      </c>
      <c r="Q740">
        <v>0</v>
      </c>
      <c r="R740">
        <v>1</v>
      </c>
      <c r="S740" s="28">
        <v>1</v>
      </c>
      <c r="AR740">
        <v>61.732140000000001</v>
      </c>
      <c r="AS740">
        <v>59.553570000000001</v>
      </c>
      <c r="AT740">
        <v>57.946429999999999</v>
      </c>
      <c r="AU740">
        <v>57.160710000000002</v>
      </c>
      <c r="AV740">
        <v>56.410710000000002</v>
      </c>
      <c r="AW740">
        <v>55.732140000000001</v>
      </c>
      <c r="AX740">
        <v>55.178570000000001</v>
      </c>
      <c r="AY740">
        <v>54.875</v>
      </c>
      <c r="AZ740">
        <v>56.714289999999998</v>
      </c>
      <c r="BA740">
        <v>63.553570000000001</v>
      </c>
      <c r="BB740">
        <v>70.071430000000007</v>
      </c>
      <c r="BC740">
        <v>74.803569999999993</v>
      </c>
      <c r="BD740">
        <v>78.678569999999993</v>
      </c>
      <c r="BE740">
        <v>81.589290000000005</v>
      </c>
      <c r="BF740">
        <v>82.892859999999999</v>
      </c>
      <c r="BG740">
        <v>83.25</v>
      </c>
      <c r="BH740">
        <v>83.535709999999995</v>
      </c>
      <c r="BI740">
        <v>81.892859999999999</v>
      </c>
      <c r="BJ740">
        <v>78.25</v>
      </c>
      <c r="BK740">
        <v>73.535709999999995</v>
      </c>
      <c r="BL740">
        <v>70.232150000000004</v>
      </c>
      <c r="BM740">
        <v>67.339290000000005</v>
      </c>
      <c r="BN740">
        <v>65.410719999999998</v>
      </c>
      <c r="BO740">
        <v>63.267859999999999</v>
      </c>
      <c r="DL740">
        <v>18</v>
      </c>
      <c r="DM740">
        <v>20</v>
      </c>
    </row>
    <row r="741" spans="1:117" hidden="1" x14ac:dyDescent="0.25">
      <c r="A741" t="s">
        <v>62</v>
      </c>
      <c r="B741" t="s">
        <v>30</v>
      </c>
      <c r="C741" t="s">
        <v>61</v>
      </c>
      <c r="D741" t="s">
        <v>61</v>
      </c>
      <c r="E741" t="s">
        <v>30</v>
      </c>
      <c r="F741" t="s">
        <v>61</v>
      </c>
      <c r="G741" t="s">
        <v>61</v>
      </c>
      <c r="H741" t="s">
        <v>61</v>
      </c>
      <c r="I741" t="s">
        <v>208</v>
      </c>
      <c r="J741" s="22">
        <v>43760</v>
      </c>
      <c r="K741" s="28">
        <v>19</v>
      </c>
      <c r="L741">
        <v>19</v>
      </c>
      <c r="M741">
        <v>28</v>
      </c>
      <c r="N741">
        <v>28</v>
      </c>
      <c r="O741">
        <v>1</v>
      </c>
      <c r="P741">
        <v>0</v>
      </c>
      <c r="Q741">
        <v>0</v>
      </c>
      <c r="R741">
        <v>0</v>
      </c>
      <c r="S741" s="28">
        <v>0</v>
      </c>
      <c r="T741">
        <v>232.58860000000001</v>
      </c>
      <c r="U741">
        <v>224.08019999999999</v>
      </c>
      <c r="V741">
        <v>211.791</v>
      </c>
      <c r="W741">
        <v>211.39699999999999</v>
      </c>
      <c r="X741">
        <v>201.78540000000001</v>
      </c>
      <c r="Y741">
        <v>203.5532</v>
      </c>
      <c r="Z741">
        <v>212.26480000000001</v>
      </c>
      <c r="AA741">
        <v>252.833</v>
      </c>
      <c r="AB741">
        <v>432.8322</v>
      </c>
      <c r="AC741">
        <v>571.67700000000002</v>
      </c>
      <c r="AD741">
        <v>559.66819999999996</v>
      </c>
      <c r="AE741">
        <v>629.05640000000005</v>
      </c>
      <c r="AF741">
        <v>681.4212</v>
      </c>
      <c r="AG741">
        <v>665.3252</v>
      </c>
      <c r="AH741">
        <v>576.5086</v>
      </c>
      <c r="AI741">
        <v>445.74900000000002</v>
      </c>
      <c r="AJ741">
        <v>317.34960000000001</v>
      </c>
      <c r="AK741">
        <v>124.18980000000001</v>
      </c>
      <c r="AL741">
        <v>300.86079999999998</v>
      </c>
      <c r="AM741">
        <v>430.61689999999999</v>
      </c>
      <c r="AN741">
        <v>352.50850000000003</v>
      </c>
      <c r="AO741">
        <v>306.25020000000001</v>
      </c>
      <c r="AP741">
        <v>267.9556</v>
      </c>
      <c r="AQ741">
        <v>251.52359999999999</v>
      </c>
      <c r="AR741">
        <v>63.964289999999998</v>
      </c>
      <c r="AS741">
        <v>60.982140000000001</v>
      </c>
      <c r="AT741">
        <v>59.017859999999999</v>
      </c>
      <c r="AU741">
        <v>57.982140000000001</v>
      </c>
      <c r="AV741">
        <v>56.982140000000001</v>
      </c>
      <c r="AW741">
        <v>56.035710000000002</v>
      </c>
      <c r="AX741">
        <v>56.160710000000002</v>
      </c>
      <c r="AY741">
        <v>56.375</v>
      </c>
      <c r="AZ741">
        <v>57.767859999999999</v>
      </c>
      <c r="BA741">
        <v>62.75</v>
      </c>
      <c r="BB741">
        <v>69.642859999999999</v>
      </c>
      <c r="BC741">
        <v>73.196430000000007</v>
      </c>
      <c r="BD741">
        <v>77.160709999999995</v>
      </c>
      <c r="BE741">
        <v>79.642859999999999</v>
      </c>
      <c r="BF741">
        <v>81.107140000000001</v>
      </c>
      <c r="BG741">
        <v>82.589290000000005</v>
      </c>
      <c r="BH741">
        <v>83.589290000000005</v>
      </c>
      <c r="BI741">
        <v>83.071430000000007</v>
      </c>
      <c r="BJ741">
        <v>80.089290000000005</v>
      </c>
      <c r="BK741">
        <v>77.017859999999999</v>
      </c>
      <c r="BL741">
        <v>73.517859999999999</v>
      </c>
      <c r="BM741">
        <v>69.535709999999995</v>
      </c>
      <c r="BN741">
        <v>67.482140000000001</v>
      </c>
      <c r="BO741">
        <v>65.482140000000001</v>
      </c>
      <c r="BP741">
        <v>-111.363</v>
      </c>
      <c r="BQ741">
        <v>-86.361810000000006</v>
      </c>
      <c r="BR741">
        <v>-73.986199999999997</v>
      </c>
      <c r="BS741">
        <v>-61.104930000000003</v>
      </c>
      <c r="BT741">
        <v>-31.879930000000002</v>
      </c>
      <c r="BU741">
        <v>-33.60707</v>
      </c>
      <c r="BV741">
        <v>-18.292359999999999</v>
      </c>
      <c r="BW741">
        <v>101.681</v>
      </c>
      <c r="BX741">
        <v>141.5821</v>
      </c>
      <c r="BY741">
        <v>226.73159999999999</v>
      </c>
      <c r="BZ741">
        <v>372.44229999999999</v>
      </c>
      <c r="CA741">
        <v>470.0607</v>
      </c>
      <c r="CB741">
        <v>500.35430000000002</v>
      </c>
      <c r="CC741">
        <v>555.85299999999995</v>
      </c>
      <c r="CD741">
        <v>607.1345</v>
      </c>
      <c r="CE741">
        <v>634.94910000000004</v>
      </c>
      <c r="CF741">
        <v>599.25750000000005</v>
      </c>
      <c r="CG741">
        <v>565.43129999999996</v>
      </c>
      <c r="CH741">
        <v>418.12189999999998</v>
      </c>
      <c r="CI741">
        <v>276.2765</v>
      </c>
      <c r="CJ741">
        <v>325.34840000000003</v>
      </c>
      <c r="CK741">
        <v>330.77370000000002</v>
      </c>
      <c r="CL741">
        <v>363.12560000000002</v>
      </c>
      <c r="CM741">
        <v>363.80160000000001</v>
      </c>
      <c r="CN741">
        <v>2675.0540000000001</v>
      </c>
      <c r="CO741">
        <v>2613.58</v>
      </c>
      <c r="CP741">
        <v>2463.11</v>
      </c>
      <c r="CQ741">
        <v>2208.9810000000002</v>
      </c>
      <c r="CR741">
        <v>1977.232</v>
      </c>
      <c r="CS741">
        <v>1925.5119999999999</v>
      </c>
      <c r="CT741">
        <v>1132.0160000000001</v>
      </c>
      <c r="CU741">
        <v>1316.9459999999999</v>
      </c>
      <c r="CV741">
        <v>1693.105</v>
      </c>
      <c r="CW741">
        <v>2734.241</v>
      </c>
      <c r="CX741">
        <v>7441.1639999999998</v>
      </c>
      <c r="CY741">
        <v>10011.15</v>
      </c>
      <c r="CZ741">
        <v>10585.98</v>
      </c>
      <c r="DA741">
        <v>12462.58</v>
      </c>
      <c r="DB741">
        <v>14822.41</v>
      </c>
      <c r="DC741">
        <v>16502.96</v>
      </c>
      <c r="DD741">
        <v>13930.57</v>
      </c>
      <c r="DE741">
        <v>10020.549999999999</v>
      </c>
      <c r="DF741">
        <v>7145.4480000000003</v>
      </c>
      <c r="DG741">
        <v>9060.9050000000007</v>
      </c>
      <c r="DH741">
        <v>6454.8069999999998</v>
      </c>
      <c r="DI741">
        <v>5780.02</v>
      </c>
      <c r="DJ741">
        <v>5238.2259999999997</v>
      </c>
      <c r="DK741">
        <v>4988.8329999999996</v>
      </c>
      <c r="DL741">
        <v>18</v>
      </c>
      <c r="DM741">
        <v>19</v>
      </c>
    </row>
    <row r="742" spans="1:117" hidden="1" x14ac:dyDescent="0.25">
      <c r="A742" t="s">
        <v>62</v>
      </c>
      <c r="B742" t="s">
        <v>202</v>
      </c>
      <c r="C742" t="s">
        <v>61</v>
      </c>
      <c r="D742" t="s">
        <v>61</v>
      </c>
      <c r="E742" t="s">
        <v>61</v>
      </c>
      <c r="F742" t="s">
        <v>97</v>
      </c>
      <c r="G742" t="s">
        <v>61</v>
      </c>
      <c r="H742" t="s">
        <v>61</v>
      </c>
      <c r="I742" t="s">
        <v>208</v>
      </c>
      <c r="J742" s="22">
        <v>43760</v>
      </c>
      <c r="K742" s="28">
        <v>19</v>
      </c>
      <c r="L742">
        <v>19</v>
      </c>
      <c r="M742">
        <v>667</v>
      </c>
      <c r="N742">
        <v>657</v>
      </c>
      <c r="O742">
        <v>1</v>
      </c>
      <c r="P742">
        <v>0</v>
      </c>
      <c r="Q742">
        <v>0</v>
      </c>
      <c r="R742">
        <v>0</v>
      </c>
      <c r="S742" s="28">
        <v>0</v>
      </c>
      <c r="T742">
        <v>69125.570000000007</v>
      </c>
      <c r="U742">
        <v>68232.94</v>
      </c>
      <c r="V742">
        <v>63922.75</v>
      </c>
      <c r="W742">
        <v>62690.45</v>
      </c>
      <c r="X742">
        <v>64100.17</v>
      </c>
      <c r="Y742">
        <v>68319.27</v>
      </c>
      <c r="Z742">
        <v>75325</v>
      </c>
      <c r="AA742">
        <v>79214.83</v>
      </c>
      <c r="AB742">
        <v>82288.73</v>
      </c>
      <c r="AC742">
        <v>89914.7</v>
      </c>
      <c r="AD742">
        <v>102291.8</v>
      </c>
      <c r="AE742">
        <v>109648</v>
      </c>
      <c r="AF742">
        <v>113786</v>
      </c>
      <c r="AG742">
        <v>116022.7</v>
      </c>
      <c r="AH742">
        <v>117257.2</v>
      </c>
      <c r="AI742">
        <v>118973.4</v>
      </c>
      <c r="AJ742">
        <v>114888</v>
      </c>
      <c r="AK742">
        <v>99473.31</v>
      </c>
      <c r="AL742">
        <v>98804.13</v>
      </c>
      <c r="AM742">
        <v>105940</v>
      </c>
      <c r="AN742">
        <v>102234</v>
      </c>
      <c r="AO742">
        <v>92082.72</v>
      </c>
      <c r="AP742">
        <v>80718.84</v>
      </c>
      <c r="AQ742">
        <v>75748.490000000005</v>
      </c>
      <c r="AR742">
        <v>62.765030000000003</v>
      </c>
      <c r="AS742">
        <v>60.506880000000002</v>
      </c>
      <c r="AT742">
        <v>58.96096</v>
      </c>
      <c r="AU742">
        <v>57.657580000000003</v>
      </c>
      <c r="AV742">
        <v>56.725200000000001</v>
      </c>
      <c r="AW742">
        <v>56.019739999999999</v>
      </c>
      <c r="AX742">
        <v>56.079270000000001</v>
      </c>
      <c r="AY742">
        <v>56.646349999999998</v>
      </c>
      <c r="AZ742">
        <v>57.98292</v>
      </c>
      <c r="BA742">
        <v>63.998980000000003</v>
      </c>
      <c r="BB742">
        <v>69.938109999999995</v>
      </c>
      <c r="BC742">
        <v>74.471320000000006</v>
      </c>
      <c r="BD742">
        <v>78.005309999999994</v>
      </c>
      <c r="BE742">
        <v>80.75873</v>
      </c>
      <c r="BF742">
        <v>82.342579999999998</v>
      </c>
      <c r="BG742">
        <v>83.492649999999998</v>
      </c>
      <c r="BH742">
        <v>84.216570000000004</v>
      </c>
      <c r="BI742">
        <v>83.128720000000001</v>
      </c>
      <c r="BJ742">
        <v>79.783829999999995</v>
      </c>
      <c r="BK742">
        <v>75.179580000000001</v>
      </c>
      <c r="BL742">
        <v>71.728340000000003</v>
      </c>
      <c r="BM742">
        <v>68.550520000000006</v>
      </c>
      <c r="BN742">
        <v>66.260300000000001</v>
      </c>
      <c r="BO742">
        <v>64.280479999999997</v>
      </c>
      <c r="BP742">
        <v>-2991.1109999999999</v>
      </c>
      <c r="BQ742">
        <v>-3380.2220000000002</v>
      </c>
      <c r="BR742">
        <v>-1711.7460000000001</v>
      </c>
      <c r="BS742">
        <v>-1407.1310000000001</v>
      </c>
      <c r="BT742">
        <v>-1486.0809999999999</v>
      </c>
      <c r="BU742">
        <v>-1321.5</v>
      </c>
      <c r="BV742">
        <v>631.62909999999999</v>
      </c>
      <c r="BW742">
        <v>744.13260000000002</v>
      </c>
      <c r="BX742">
        <v>729.51819999999998</v>
      </c>
      <c r="BY742">
        <v>733.75909999999999</v>
      </c>
      <c r="BZ742">
        <v>-361.67039999999997</v>
      </c>
      <c r="CA742">
        <v>555.54179999999997</v>
      </c>
      <c r="CB742">
        <v>1249.615</v>
      </c>
      <c r="CC742">
        <v>1477.23</v>
      </c>
      <c r="CD742">
        <v>1449.028</v>
      </c>
      <c r="CE742">
        <v>296.7029</v>
      </c>
      <c r="CF742">
        <v>1390.3520000000001</v>
      </c>
      <c r="CG742">
        <v>16250.85</v>
      </c>
      <c r="CH742">
        <v>16465.84</v>
      </c>
      <c r="CI742">
        <v>6598.7830000000004</v>
      </c>
      <c r="CJ742">
        <v>1836.3019999999999</v>
      </c>
      <c r="CK742">
        <v>236.62819999999999</v>
      </c>
      <c r="CL742">
        <v>-11.23231</v>
      </c>
      <c r="CM742">
        <v>-452.61860000000001</v>
      </c>
      <c r="CN742">
        <v>1116142</v>
      </c>
      <c r="CO742">
        <v>2642540</v>
      </c>
      <c r="CP742">
        <v>1138669</v>
      </c>
      <c r="CQ742">
        <v>681756.5</v>
      </c>
      <c r="CR742">
        <v>740846.4</v>
      </c>
      <c r="CS742">
        <v>885155.8</v>
      </c>
      <c r="CT742">
        <v>90741.33</v>
      </c>
      <c r="CU742">
        <v>101308.2</v>
      </c>
      <c r="CV742">
        <v>556767.19999999995</v>
      </c>
      <c r="CW742">
        <v>1338523</v>
      </c>
      <c r="CX742">
        <v>453672.3</v>
      </c>
      <c r="CY742">
        <v>1753809</v>
      </c>
      <c r="CZ742">
        <v>1343249</v>
      </c>
      <c r="DA742">
        <v>779958.7</v>
      </c>
      <c r="DB742">
        <v>764528.1</v>
      </c>
      <c r="DC742">
        <v>625348.4</v>
      </c>
      <c r="DD742">
        <v>2778145</v>
      </c>
      <c r="DE742">
        <v>3833905</v>
      </c>
      <c r="DF742">
        <v>2612566</v>
      </c>
      <c r="DG742">
        <v>776020.5</v>
      </c>
      <c r="DH742">
        <v>645559.69999999995</v>
      </c>
      <c r="DI742">
        <v>933850.6</v>
      </c>
      <c r="DJ742">
        <v>88993.09</v>
      </c>
      <c r="DK742">
        <v>636960.30000000005</v>
      </c>
      <c r="DL742">
        <v>18</v>
      </c>
      <c r="DM742">
        <v>20</v>
      </c>
    </row>
    <row r="743" spans="1:117" hidden="1" x14ac:dyDescent="0.25">
      <c r="A743" t="s">
        <v>62</v>
      </c>
      <c r="B743" t="s">
        <v>33</v>
      </c>
      <c r="C743" t="s">
        <v>61</v>
      </c>
      <c r="D743" t="s">
        <v>61</v>
      </c>
      <c r="E743" t="s">
        <v>33</v>
      </c>
      <c r="F743" t="s">
        <v>61</v>
      </c>
      <c r="G743" t="s">
        <v>61</v>
      </c>
      <c r="H743" t="s">
        <v>61</v>
      </c>
      <c r="I743" t="s">
        <v>208</v>
      </c>
      <c r="J743" s="22">
        <v>43760</v>
      </c>
      <c r="K743" s="28">
        <v>19</v>
      </c>
      <c r="L743">
        <v>19</v>
      </c>
      <c r="M743">
        <v>651</v>
      </c>
      <c r="N743">
        <v>644</v>
      </c>
      <c r="O743">
        <v>1</v>
      </c>
      <c r="P743">
        <v>0</v>
      </c>
      <c r="Q743">
        <v>0</v>
      </c>
      <c r="R743">
        <v>0</v>
      </c>
      <c r="S743" s="28">
        <v>0</v>
      </c>
      <c r="T743">
        <v>37660.5</v>
      </c>
      <c r="U743">
        <v>36932.76</v>
      </c>
      <c r="V743">
        <v>36576.22</v>
      </c>
      <c r="W743">
        <v>36917.019999999997</v>
      </c>
      <c r="X743">
        <v>38283.370000000003</v>
      </c>
      <c r="Y743">
        <v>40485.699999999997</v>
      </c>
      <c r="Z743">
        <v>46222.61</v>
      </c>
      <c r="AA743">
        <v>47217.88</v>
      </c>
      <c r="AB743">
        <v>49843.6</v>
      </c>
      <c r="AC743">
        <v>49769.56</v>
      </c>
      <c r="AD743">
        <v>52595.37</v>
      </c>
      <c r="AE743">
        <v>55555.39</v>
      </c>
      <c r="AF743">
        <v>57783.44</v>
      </c>
      <c r="AG743">
        <v>60458.73</v>
      </c>
      <c r="AH743">
        <v>63531.73</v>
      </c>
      <c r="AI743">
        <v>67573.119999999995</v>
      </c>
      <c r="AJ743">
        <v>71225.58</v>
      </c>
      <c r="AK743">
        <v>63170.39</v>
      </c>
      <c r="AL743">
        <v>65201.32</v>
      </c>
      <c r="AM743">
        <v>71945.72</v>
      </c>
      <c r="AN743">
        <v>67219.19</v>
      </c>
      <c r="AO743">
        <v>59345.3</v>
      </c>
      <c r="AP743">
        <v>48285.01</v>
      </c>
      <c r="AQ743">
        <v>41254.300000000003</v>
      </c>
      <c r="AR743">
        <v>62.707549999999998</v>
      </c>
      <c r="AS743">
        <v>60.521459999999998</v>
      </c>
      <c r="AT743">
        <v>58.951230000000002</v>
      </c>
      <c r="AU743">
        <v>57.654310000000002</v>
      </c>
      <c r="AV743">
        <v>56.707810000000002</v>
      </c>
      <c r="AW743">
        <v>55.868119999999998</v>
      </c>
      <c r="AX743">
        <v>55.657730000000001</v>
      </c>
      <c r="AY743">
        <v>55.76549</v>
      </c>
      <c r="AZ743">
        <v>57.351320000000001</v>
      </c>
      <c r="BA743">
        <v>63.502749999999999</v>
      </c>
      <c r="BB743">
        <v>69.602440000000001</v>
      </c>
      <c r="BC743">
        <v>74.130049999999997</v>
      </c>
      <c r="BD743">
        <v>77.661490000000001</v>
      </c>
      <c r="BE743">
        <v>80.405749999999998</v>
      </c>
      <c r="BF743">
        <v>82.121870000000001</v>
      </c>
      <c r="BG743">
        <v>83.376249999999999</v>
      </c>
      <c r="BH743">
        <v>84.121120000000005</v>
      </c>
      <c r="BI743">
        <v>83.066419999999994</v>
      </c>
      <c r="BJ743">
        <v>79.599209999999999</v>
      </c>
      <c r="BK743">
        <v>74.943010000000001</v>
      </c>
      <c r="BL743">
        <v>71.494349999999997</v>
      </c>
      <c r="BM743">
        <v>68.369349999999997</v>
      </c>
      <c r="BN743">
        <v>66.159459999999996</v>
      </c>
      <c r="BO743">
        <v>64.167420000000007</v>
      </c>
      <c r="BP743">
        <v>-471.16980000000001</v>
      </c>
      <c r="BQ743">
        <v>-411.03500000000003</v>
      </c>
      <c r="BR743">
        <v>-251.3783</v>
      </c>
      <c r="BS743">
        <v>-150.1917</v>
      </c>
      <c r="BT743">
        <v>-171.02440000000001</v>
      </c>
      <c r="BU743">
        <v>-145.57069999999999</v>
      </c>
      <c r="BV743">
        <v>237.21260000000001</v>
      </c>
      <c r="BW743">
        <v>-250.29390000000001</v>
      </c>
      <c r="BX743">
        <v>-31.58623</v>
      </c>
      <c r="BY743">
        <v>321.06900000000002</v>
      </c>
      <c r="BZ743">
        <v>418.9246</v>
      </c>
      <c r="CA743">
        <v>731.06349999999998</v>
      </c>
      <c r="CB743">
        <v>1853.192</v>
      </c>
      <c r="CC743">
        <v>1489.1479999999999</v>
      </c>
      <c r="CD743">
        <v>622.96600000000001</v>
      </c>
      <c r="CE743">
        <v>-1194.92</v>
      </c>
      <c r="CF743">
        <v>-1841.213</v>
      </c>
      <c r="CG743">
        <v>9077.5159999999996</v>
      </c>
      <c r="CH743">
        <v>9302.1749999999993</v>
      </c>
      <c r="CI743">
        <v>1352.18</v>
      </c>
      <c r="CJ743">
        <v>366.63040000000001</v>
      </c>
      <c r="CK743">
        <v>0.56274800000000003</v>
      </c>
      <c r="CL743">
        <v>-471.91430000000003</v>
      </c>
      <c r="CM743">
        <v>-311.67910000000001</v>
      </c>
      <c r="CN743">
        <v>5673.8320000000003</v>
      </c>
      <c r="CO743">
        <v>5292.1509999999998</v>
      </c>
      <c r="CP743">
        <v>4983.902</v>
      </c>
      <c r="CQ743">
        <v>4691.326</v>
      </c>
      <c r="CR743">
        <v>4119.3869999999997</v>
      </c>
      <c r="CS743">
        <v>2971.857</v>
      </c>
      <c r="CT743">
        <v>4131.8370000000004</v>
      </c>
      <c r="CU743">
        <v>2588.5340000000001</v>
      </c>
      <c r="CV743">
        <v>2867.3719999999998</v>
      </c>
      <c r="CW743">
        <v>5486.0950000000003</v>
      </c>
      <c r="CX743">
        <v>9758.8169999999991</v>
      </c>
      <c r="CY743">
        <v>11763.17</v>
      </c>
      <c r="CZ743">
        <v>12465.39</v>
      </c>
      <c r="DA743">
        <v>12428.18</v>
      </c>
      <c r="DB743">
        <v>12879.29</v>
      </c>
      <c r="DC743">
        <v>12023.68</v>
      </c>
      <c r="DD743">
        <v>10622.02</v>
      </c>
      <c r="DE743">
        <v>8889.9519999999993</v>
      </c>
      <c r="DF743">
        <v>9036.0959999999995</v>
      </c>
      <c r="DG743">
        <v>9244.0190000000002</v>
      </c>
      <c r="DH743">
        <v>11341.98</v>
      </c>
      <c r="DI743">
        <v>9261.6820000000007</v>
      </c>
      <c r="DJ743">
        <v>7581.5519999999997</v>
      </c>
      <c r="DK743">
        <v>8409.2999999999993</v>
      </c>
      <c r="DL743">
        <v>18</v>
      </c>
      <c r="DM743">
        <v>20</v>
      </c>
    </row>
    <row r="744" spans="1:117" hidden="1" x14ac:dyDescent="0.25">
      <c r="A744" t="s">
        <v>62</v>
      </c>
      <c r="B744" t="s">
        <v>34</v>
      </c>
      <c r="C744" t="s">
        <v>34</v>
      </c>
      <c r="D744" t="s">
        <v>61</v>
      </c>
      <c r="E744" t="s">
        <v>61</v>
      </c>
      <c r="F744" t="s">
        <v>61</v>
      </c>
      <c r="G744" t="s">
        <v>61</v>
      </c>
      <c r="H744" t="s">
        <v>61</v>
      </c>
      <c r="I744" t="s">
        <v>208</v>
      </c>
      <c r="J744" s="22">
        <v>43760</v>
      </c>
      <c r="K744" s="28">
        <v>19</v>
      </c>
      <c r="L744">
        <v>19</v>
      </c>
      <c r="M744">
        <v>62</v>
      </c>
      <c r="N744">
        <v>61</v>
      </c>
      <c r="O744">
        <v>1</v>
      </c>
      <c r="P744">
        <v>1</v>
      </c>
      <c r="Q744">
        <v>0</v>
      </c>
      <c r="R744">
        <v>0</v>
      </c>
      <c r="S744" s="28">
        <v>1</v>
      </c>
      <c r="AR744">
        <v>60.123989999999999</v>
      </c>
      <c r="AS744">
        <v>58.534129999999998</v>
      </c>
      <c r="AT744">
        <v>56.402940000000001</v>
      </c>
      <c r="AU744">
        <v>55.501010000000001</v>
      </c>
      <c r="AV744">
        <v>54.844470000000001</v>
      </c>
      <c r="AW744">
        <v>53.38523</v>
      </c>
      <c r="AX744">
        <v>53.302849999999999</v>
      </c>
      <c r="AY744">
        <v>52.671520000000001</v>
      </c>
      <c r="AZ744">
        <v>53.803280000000001</v>
      </c>
      <c r="BA744">
        <v>61.237760000000002</v>
      </c>
      <c r="BB744">
        <v>68.556880000000007</v>
      </c>
      <c r="BC744">
        <v>73.680880000000002</v>
      </c>
      <c r="BD744">
        <v>77.041910000000001</v>
      </c>
      <c r="BE744">
        <v>78.985020000000006</v>
      </c>
      <c r="BF744">
        <v>80.935770000000005</v>
      </c>
      <c r="BG744">
        <v>81.869529999999997</v>
      </c>
      <c r="BH744">
        <v>82.917630000000003</v>
      </c>
      <c r="BI744">
        <v>81.441820000000007</v>
      </c>
      <c r="BJ744">
        <v>76.630179999999996</v>
      </c>
      <c r="BK744">
        <v>70.352249999999998</v>
      </c>
      <c r="BL744">
        <v>67.689369999999997</v>
      </c>
      <c r="BM744">
        <v>65.082369999999997</v>
      </c>
      <c r="BN744">
        <v>63.163739999999997</v>
      </c>
      <c r="BO744">
        <v>60.737760000000002</v>
      </c>
      <c r="DE744" s="24"/>
      <c r="DF744" s="24"/>
      <c r="DL744">
        <v>18</v>
      </c>
      <c r="DM744">
        <v>20</v>
      </c>
    </row>
    <row r="745" spans="1:117" hidden="1" x14ac:dyDescent="0.25">
      <c r="A745" t="s">
        <v>62</v>
      </c>
      <c r="B745" t="s">
        <v>35</v>
      </c>
      <c r="C745" t="s">
        <v>61</v>
      </c>
      <c r="D745" t="s">
        <v>61</v>
      </c>
      <c r="E745" t="s">
        <v>35</v>
      </c>
      <c r="F745" t="s">
        <v>61</v>
      </c>
      <c r="G745" t="s">
        <v>61</v>
      </c>
      <c r="H745" t="s">
        <v>61</v>
      </c>
      <c r="I745" t="s">
        <v>208</v>
      </c>
      <c r="J745" s="22">
        <v>43760</v>
      </c>
      <c r="K745" s="28">
        <v>19</v>
      </c>
      <c r="L745">
        <v>19</v>
      </c>
      <c r="M745">
        <v>17</v>
      </c>
      <c r="N745">
        <v>17</v>
      </c>
      <c r="O745">
        <v>1</v>
      </c>
      <c r="P745">
        <v>0</v>
      </c>
      <c r="Q745">
        <v>0</v>
      </c>
      <c r="R745">
        <v>0</v>
      </c>
      <c r="S745" s="28">
        <v>0</v>
      </c>
      <c r="T745">
        <v>411.77</v>
      </c>
      <c r="U745">
        <v>398.858</v>
      </c>
      <c r="V745">
        <v>396.65699999999998</v>
      </c>
      <c r="W745">
        <v>399.82400000000001</v>
      </c>
      <c r="X745">
        <v>399.80799999999999</v>
      </c>
      <c r="Y745">
        <v>410.06</v>
      </c>
      <c r="Z745">
        <v>477.85700000000003</v>
      </c>
      <c r="AA745">
        <v>530.15800000000002</v>
      </c>
      <c r="AB745">
        <v>637.33500000000004</v>
      </c>
      <c r="AC745">
        <v>743.54399999999998</v>
      </c>
      <c r="AD745">
        <v>803.827</v>
      </c>
      <c r="AE745">
        <v>934.49</v>
      </c>
      <c r="AF745">
        <v>998.17100000000005</v>
      </c>
      <c r="AG745">
        <v>1050.441</v>
      </c>
      <c r="AH745">
        <v>1017.285</v>
      </c>
      <c r="AI745">
        <v>997.03200000000004</v>
      </c>
      <c r="AJ745">
        <v>1222.9349999999999</v>
      </c>
      <c r="AK745">
        <v>745.52700000000004</v>
      </c>
      <c r="AL745">
        <v>680.96799999999996</v>
      </c>
      <c r="AM745">
        <v>1019.152</v>
      </c>
      <c r="AN745">
        <v>1101.847</v>
      </c>
      <c r="AO745">
        <v>944.76300000000003</v>
      </c>
      <c r="AP745">
        <v>513.97</v>
      </c>
      <c r="AQ745">
        <v>420.26299999999998</v>
      </c>
      <c r="AR745">
        <v>61.647060000000003</v>
      </c>
      <c r="AS745">
        <v>59.176470000000002</v>
      </c>
      <c r="AT745">
        <v>57.558819999999997</v>
      </c>
      <c r="AU745">
        <v>56.794119999999999</v>
      </c>
      <c r="AV745">
        <v>56</v>
      </c>
      <c r="AW745">
        <v>55.558819999999997</v>
      </c>
      <c r="AX745">
        <v>55.411760000000001</v>
      </c>
      <c r="AY745">
        <v>55.264710000000001</v>
      </c>
      <c r="AZ745">
        <v>57.147060000000003</v>
      </c>
      <c r="BA745">
        <v>64.029409999999999</v>
      </c>
      <c r="BB745">
        <v>69.764709999999994</v>
      </c>
      <c r="BC745">
        <v>74.441180000000003</v>
      </c>
      <c r="BD745">
        <v>78.205879999999993</v>
      </c>
      <c r="BE745">
        <v>81.264709999999994</v>
      </c>
      <c r="BF745">
        <v>82.411760000000001</v>
      </c>
      <c r="BG745">
        <v>83</v>
      </c>
      <c r="BH745">
        <v>83.529409999999999</v>
      </c>
      <c r="BI745">
        <v>82.088239999999999</v>
      </c>
      <c r="BJ745">
        <v>78.352940000000004</v>
      </c>
      <c r="BK745">
        <v>73.529409999999999</v>
      </c>
      <c r="BL745">
        <v>70.029409999999999</v>
      </c>
      <c r="BM745">
        <v>67.323530000000005</v>
      </c>
      <c r="BN745">
        <v>65.470590000000001</v>
      </c>
      <c r="BO745">
        <v>63.382350000000002</v>
      </c>
      <c r="BP745">
        <v>-21.22259</v>
      </c>
      <c r="BQ745">
        <v>-16.273060000000001</v>
      </c>
      <c r="BR745">
        <v>-20.66499</v>
      </c>
      <c r="BS745">
        <v>-25.312940000000001</v>
      </c>
      <c r="BT745">
        <v>-20.636849999999999</v>
      </c>
      <c r="BU745">
        <v>-19.516159999999999</v>
      </c>
      <c r="BV745">
        <v>-10.470280000000001</v>
      </c>
      <c r="BW745">
        <v>-2.250702</v>
      </c>
      <c r="BX745">
        <v>-6.9585929999999996</v>
      </c>
      <c r="BY745">
        <v>26.224080000000001</v>
      </c>
      <c r="BZ745">
        <v>57.492959999999997</v>
      </c>
      <c r="CA745">
        <v>-39.963540000000002</v>
      </c>
      <c r="CB745">
        <v>-37.61703</v>
      </c>
      <c r="CC745">
        <v>-62.558700000000002</v>
      </c>
      <c r="CD745">
        <v>-39.072769999999998</v>
      </c>
      <c r="CE745">
        <v>-58.24174</v>
      </c>
      <c r="CF745">
        <v>-337.09219999999999</v>
      </c>
      <c r="CG745">
        <v>78.983689999999996</v>
      </c>
      <c r="CH745">
        <v>207.53749999999999</v>
      </c>
      <c r="CI745">
        <v>-58.098799999999997</v>
      </c>
      <c r="CJ745">
        <v>-232.8415</v>
      </c>
      <c r="CK745">
        <v>-312.6463</v>
      </c>
      <c r="CL745">
        <v>-87.752989999999997</v>
      </c>
      <c r="CM745">
        <v>-13.423450000000001</v>
      </c>
      <c r="CN745">
        <v>35.244140000000002</v>
      </c>
      <c r="CO745">
        <v>33.534460000000003</v>
      </c>
      <c r="CP745">
        <v>33.762189999999997</v>
      </c>
      <c r="CQ745">
        <v>28.708960000000001</v>
      </c>
      <c r="CR745">
        <v>26.393519999999999</v>
      </c>
      <c r="CS745">
        <v>31.811679999999999</v>
      </c>
      <c r="CT745">
        <v>70.468869999999995</v>
      </c>
      <c r="CU745">
        <v>63.494329999999998</v>
      </c>
      <c r="CV745">
        <v>41.283439999999999</v>
      </c>
      <c r="CW745">
        <v>51.598190000000002</v>
      </c>
      <c r="CX745">
        <v>357.71589999999998</v>
      </c>
      <c r="CY745">
        <v>305.947</v>
      </c>
      <c r="CZ745">
        <v>340.012</v>
      </c>
      <c r="DA745">
        <v>214.2028</v>
      </c>
      <c r="DB745">
        <v>394.65309999999999</v>
      </c>
      <c r="DC745">
        <v>275.23809999999997</v>
      </c>
      <c r="DD745">
        <v>412.9941</v>
      </c>
      <c r="DE745" s="24">
        <v>455.96690000000001</v>
      </c>
      <c r="DF745" s="24">
        <v>368.07339999999999</v>
      </c>
      <c r="DG745">
        <v>454.37900000000002</v>
      </c>
      <c r="DH745">
        <v>558.15800000000002</v>
      </c>
      <c r="DI745">
        <v>521.24130000000002</v>
      </c>
      <c r="DJ745">
        <v>78.529499999999999</v>
      </c>
      <c r="DK745">
        <v>40.7134</v>
      </c>
      <c r="DL745">
        <v>18</v>
      </c>
      <c r="DM745">
        <v>20</v>
      </c>
    </row>
    <row r="746" spans="1:117" hidden="1" x14ac:dyDescent="0.25">
      <c r="A746" t="s">
        <v>62</v>
      </c>
      <c r="B746" t="s">
        <v>101</v>
      </c>
      <c r="C746" t="s">
        <v>61</v>
      </c>
      <c r="D746" t="s">
        <v>61</v>
      </c>
      <c r="E746" t="s">
        <v>61</v>
      </c>
      <c r="F746" t="s">
        <v>61</v>
      </c>
      <c r="G746" t="s">
        <v>61</v>
      </c>
      <c r="H746" t="s">
        <v>101</v>
      </c>
      <c r="I746" t="s">
        <v>208</v>
      </c>
      <c r="J746" s="22">
        <v>43760</v>
      </c>
      <c r="K746" s="28">
        <v>19</v>
      </c>
      <c r="L746">
        <v>19</v>
      </c>
      <c r="M746">
        <v>541</v>
      </c>
      <c r="N746">
        <v>533</v>
      </c>
      <c r="O746">
        <v>1</v>
      </c>
      <c r="P746">
        <v>0</v>
      </c>
      <c r="Q746">
        <v>0</v>
      </c>
      <c r="R746">
        <v>0</v>
      </c>
      <c r="S746" s="28">
        <v>0</v>
      </c>
      <c r="T746">
        <v>9194.2150000000001</v>
      </c>
      <c r="U746">
        <v>9205.1550000000007</v>
      </c>
      <c r="V746">
        <v>9298.5859999999993</v>
      </c>
      <c r="W746">
        <v>9280.3529999999992</v>
      </c>
      <c r="X746">
        <v>9428.3670000000002</v>
      </c>
      <c r="Y746">
        <v>9884.6740000000009</v>
      </c>
      <c r="Z746">
        <v>10904.96</v>
      </c>
      <c r="AA746">
        <v>12478.45</v>
      </c>
      <c r="AB746">
        <v>14082.95</v>
      </c>
      <c r="AC746">
        <v>16496.72</v>
      </c>
      <c r="AD746">
        <v>18446.53</v>
      </c>
      <c r="AE746">
        <v>19923.03</v>
      </c>
      <c r="AF746">
        <v>21354.81</v>
      </c>
      <c r="AG746">
        <v>22199.32</v>
      </c>
      <c r="AH746">
        <v>23141.18</v>
      </c>
      <c r="AI746">
        <v>23736.68</v>
      </c>
      <c r="AJ746">
        <v>24028.04</v>
      </c>
      <c r="AK746">
        <v>20269.45</v>
      </c>
      <c r="AL746">
        <v>19634.39</v>
      </c>
      <c r="AM746">
        <v>21737.45</v>
      </c>
      <c r="AN746">
        <v>20534.77</v>
      </c>
      <c r="AO746">
        <v>16104.36</v>
      </c>
      <c r="AP746">
        <v>11026.65</v>
      </c>
      <c r="AQ746">
        <v>9597.1530000000002</v>
      </c>
      <c r="AR746">
        <v>62.786079999999998</v>
      </c>
      <c r="AS746">
        <v>60.541499999999999</v>
      </c>
      <c r="AT746">
        <v>58.9435</v>
      </c>
      <c r="AU746">
        <v>57.67248</v>
      </c>
      <c r="AV746">
        <v>56.749180000000003</v>
      </c>
      <c r="AW746">
        <v>56.019829999999999</v>
      </c>
      <c r="AX746">
        <v>55.89181</v>
      </c>
      <c r="AY746">
        <v>56.184939999999997</v>
      </c>
      <c r="AZ746">
        <v>57.685000000000002</v>
      </c>
      <c r="BA746">
        <v>63.76408</v>
      </c>
      <c r="BB746">
        <v>69.819659999999999</v>
      </c>
      <c r="BC746">
        <v>74.335049999999995</v>
      </c>
      <c r="BD746">
        <v>77.945430000000002</v>
      </c>
      <c r="BE746">
        <v>80.712270000000004</v>
      </c>
      <c r="BF746">
        <v>82.278989999999993</v>
      </c>
      <c r="BG746">
        <v>83.398960000000002</v>
      </c>
      <c r="BH746">
        <v>84.093779999999995</v>
      </c>
      <c r="BI746">
        <v>82.980090000000004</v>
      </c>
      <c r="BJ746">
        <v>79.589439999999996</v>
      </c>
      <c r="BK746">
        <v>75.065340000000006</v>
      </c>
      <c r="BL746">
        <v>71.621600000000001</v>
      </c>
      <c r="BM746">
        <v>68.465670000000003</v>
      </c>
      <c r="BN746">
        <v>66.242760000000004</v>
      </c>
      <c r="BO746">
        <v>64.24776</v>
      </c>
      <c r="BP746">
        <v>-17.246020000000001</v>
      </c>
      <c r="BQ746">
        <v>-23.19481</v>
      </c>
      <c r="BR746">
        <v>-65.944270000000003</v>
      </c>
      <c r="BS746">
        <v>-13.74494</v>
      </c>
      <c r="BT746">
        <v>-73.872290000000007</v>
      </c>
      <c r="BU746">
        <v>-70.745900000000006</v>
      </c>
      <c r="BV746">
        <v>-140.50190000000001</v>
      </c>
      <c r="BW746">
        <v>8.2370339999999995</v>
      </c>
      <c r="BX746">
        <v>285.32420000000002</v>
      </c>
      <c r="BY746">
        <v>261.81259999999997</v>
      </c>
      <c r="BZ746">
        <v>156.4281</v>
      </c>
      <c r="CA746">
        <v>373.35809999999998</v>
      </c>
      <c r="CB746">
        <v>466.77679999999998</v>
      </c>
      <c r="CC746">
        <v>641.7663</v>
      </c>
      <c r="CD746">
        <v>290.4513</v>
      </c>
      <c r="CE746">
        <v>-61.666110000000003</v>
      </c>
      <c r="CF746">
        <v>-422.45740000000001</v>
      </c>
      <c r="CG746">
        <v>3361.2489999999998</v>
      </c>
      <c r="CH746">
        <v>3912.556</v>
      </c>
      <c r="CI746">
        <v>865.13699999999994</v>
      </c>
      <c r="CJ746">
        <v>208.69309999999999</v>
      </c>
      <c r="CK746">
        <v>373.67869999999999</v>
      </c>
      <c r="CL746">
        <v>131.255</v>
      </c>
      <c r="CM746">
        <v>66.532629999999997</v>
      </c>
      <c r="CN746">
        <v>1671.3510000000001</v>
      </c>
      <c r="CO746">
        <v>1652.912</v>
      </c>
      <c r="CP746">
        <v>1609.4939999999999</v>
      </c>
      <c r="CQ746">
        <v>1544.261</v>
      </c>
      <c r="CR746">
        <v>1490.6949999999999</v>
      </c>
      <c r="CS746">
        <v>1496.1790000000001</v>
      </c>
      <c r="CT746">
        <v>1487.2560000000001</v>
      </c>
      <c r="CU746">
        <v>1412.8230000000001</v>
      </c>
      <c r="CV746">
        <v>2021.88</v>
      </c>
      <c r="CW746">
        <v>2046.2059999999999</v>
      </c>
      <c r="CX746">
        <v>2669.674</v>
      </c>
      <c r="CY746">
        <v>2980.9290000000001</v>
      </c>
      <c r="CZ746">
        <v>3168.9270000000001</v>
      </c>
      <c r="DA746">
        <v>3375.547</v>
      </c>
      <c r="DB746">
        <v>4136.0479999999998</v>
      </c>
      <c r="DC746">
        <v>4223.66</v>
      </c>
      <c r="DD746">
        <v>5580.7349999999997</v>
      </c>
      <c r="DE746" s="24">
        <v>3693.527</v>
      </c>
      <c r="DF746" s="24">
        <v>4532.5870000000004</v>
      </c>
      <c r="DG746">
        <v>4188.5990000000002</v>
      </c>
      <c r="DH746">
        <v>4745.5320000000002</v>
      </c>
      <c r="DI746">
        <v>3287.3580000000002</v>
      </c>
      <c r="DJ746">
        <v>2905.6979999999999</v>
      </c>
      <c r="DK746">
        <v>2634.0790000000002</v>
      </c>
      <c r="DL746">
        <v>18</v>
      </c>
      <c r="DM746">
        <v>20</v>
      </c>
    </row>
    <row r="747" spans="1:117" hidden="1" x14ac:dyDescent="0.25">
      <c r="A747" t="s">
        <v>62</v>
      </c>
      <c r="B747" t="s">
        <v>209</v>
      </c>
      <c r="C747" t="s">
        <v>61</v>
      </c>
      <c r="D747" t="s">
        <v>61</v>
      </c>
      <c r="E747" t="s">
        <v>61</v>
      </c>
      <c r="F747" t="s">
        <v>61</v>
      </c>
      <c r="G747" t="s">
        <v>61</v>
      </c>
      <c r="H747" t="s">
        <v>209</v>
      </c>
      <c r="I747" t="s">
        <v>208</v>
      </c>
      <c r="J747" s="22">
        <v>43760</v>
      </c>
      <c r="K747" s="28">
        <v>19</v>
      </c>
      <c r="L747">
        <v>19</v>
      </c>
      <c r="M747">
        <v>15</v>
      </c>
      <c r="N747">
        <v>14</v>
      </c>
      <c r="O747">
        <v>1</v>
      </c>
      <c r="P747">
        <v>0</v>
      </c>
      <c r="Q747">
        <v>0</v>
      </c>
      <c r="R747">
        <v>0</v>
      </c>
      <c r="S747" s="28">
        <v>0</v>
      </c>
      <c r="T747">
        <v>12.090999999999999</v>
      </c>
      <c r="U747">
        <v>15.766920000000001</v>
      </c>
      <c r="V747">
        <v>13.027620000000001</v>
      </c>
      <c r="W747">
        <v>11.59746</v>
      </c>
      <c r="X747">
        <v>20.25808</v>
      </c>
      <c r="Y747">
        <v>17.623850000000001</v>
      </c>
      <c r="Z747">
        <v>18.082540000000002</v>
      </c>
      <c r="AA747">
        <v>22.244769999999999</v>
      </c>
      <c r="AB747">
        <v>39.381320000000002</v>
      </c>
      <c r="AC747">
        <v>50.803370000000001</v>
      </c>
      <c r="AD747">
        <v>65.530450000000002</v>
      </c>
      <c r="AE747">
        <v>70.430449999999993</v>
      </c>
      <c r="AF747">
        <v>87.376310000000004</v>
      </c>
      <c r="AG747">
        <v>98.25085</v>
      </c>
      <c r="AH747">
        <v>113.3322</v>
      </c>
      <c r="AI747">
        <v>123.0104</v>
      </c>
      <c r="AJ747">
        <v>122.0787</v>
      </c>
      <c r="AK747">
        <v>73.798770000000005</v>
      </c>
      <c r="AL747">
        <v>72.97269</v>
      </c>
      <c r="AM747">
        <v>87.933800000000005</v>
      </c>
      <c r="AN747">
        <v>62.852150000000002</v>
      </c>
      <c r="AO747">
        <v>38.01831</v>
      </c>
      <c r="AP747">
        <v>13.11669</v>
      </c>
      <c r="AQ747">
        <v>12.94354</v>
      </c>
      <c r="AR747">
        <v>62.933329999999998</v>
      </c>
      <c r="AS747">
        <v>61.18974</v>
      </c>
      <c r="AT747">
        <v>59.68974</v>
      </c>
      <c r="AU747">
        <v>57.794870000000003</v>
      </c>
      <c r="AV747">
        <v>56.361539999999998</v>
      </c>
      <c r="AW747">
        <v>54.748719999999999</v>
      </c>
      <c r="AX747">
        <v>53.964100000000002</v>
      </c>
      <c r="AY747">
        <v>53.74615</v>
      </c>
      <c r="AZ747">
        <v>55.179490000000001</v>
      </c>
      <c r="BA747">
        <v>61.743589999999998</v>
      </c>
      <c r="BB747">
        <v>69.053849999999997</v>
      </c>
      <c r="BC747">
        <v>73.489739999999998</v>
      </c>
      <c r="BD747">
        <v>77.138459999999995</v>
      </c>
      <c r="BE747">
        <v>79.676919999999996</v>
      </c>
      <c r="BF747">
        <v>82.138459999999995</v>
      </c>
      <c r="BG747">
        <v>84.138459999999995</v>
      </c>
      <c r="BH747">
        <v>85.641030000000001</v>
      </c>
      <c r="BI747">
        <v>84.815380000000005</v>
      </c>
      <c r="BJ747">
        <v>81.023079999999993</v>
      </c>
      <c r="BK747">
        <v>76.464100000000002</v>
      </c>
      <c r="BL747">
        <v>73.320509999999999</v>
      </c>
      <c r="BM747">
        <v>69.676919999999996</v>
      </c>
      <c r="BN747">
        <v>66.782049999999998</v>
      </c>
      <c r="BO747">
        <v>64.284620000000004</v>
      </c>
      <c r="BP747">
        <v>1.23349</v>
      </c>
      <c r="BQ747">
        <v>-0.91071709999999995</v>
      </c>
      <c r="BR747">
        <v>0.49813560000000001</v>
      </c>
      <c r="BS747">
        <v>1.3566450000000001</v>
      </c>
      <c r="BT747">
        <v>-2.233914</v>
      </c>
      <c r="BU747">
        <v>-0.61288030000000004</v>
      </c>
      <c r="BV747">
        <v>1.789452</v>
      </c>
      <c r="BW747">
        <v>4.0372339999999998</v>
      </c>
      <c r="BX747">
        <v>-1.3566050000000001</v>
      </c>
      <c r="BY747">
        <v>-1.838692</v>
      </c>
      <c r="BZ747">
        <v>-4.8426299999999998</v>
      </c>
      <c r="CA747">
        <v>5.9631080000000001</v>
      </c>
      <c r="CB747">
        <v>6.360411</v>
      </c>
      <c r="CC747">
        <v>4.098751</v>
      </c>
      <c r="CD747">
        <v>-0.70511480000000004</v>
      </c>
      <c r="CE747">
        <v>-2.9488780000000001</v>
      </c>
      <c r="CF747">
        <v>-5.2368860000000002</v>
      </c>
      <c r="CG747">
        <v>35.275060000000003</v>
      </c>
      <c r="CH747">
        <v>24.277760000000001</v>
      </c>
      <c r="CI747">
        <v>-5.2754339999999997</v>
      </c>
      <c r="CJ747">
        <v>1.1684939999999999</v>
      </c>
      <c r="CK747">
        <v>3.5894149999999998</v>
      </c>
      <c r="CL747">
        <v>2.4726780000000002</v>
      </c>
      <c r="CM747">
        <v>1.1112070000000001</v>
      </c>
      <c r="CN747">
        <v>0.52821969999999996</v>
      </c>
      <c r="CO747">
        <v>3.597877</v>
      </c>
      <c r="CP747">
        <v>0.89355119999999999</v>
      </c>
      <c r="CQ747">
        <v>0.7640517</v>
      </c>
      <c r="CR747">
        <v>1.1418200000000001</v>
      </c>
      <c r="CS747">
        <v>0.83503620000000001</v>
      </c>
      <c r="CT747">
        <v>0.96865920000000005</v>
      </c>
      <c r="CU747">
        <v>1.0301849999999999</v>
      </c>
      <c r="CV747">
        <v>0.81130230000000003</v>
      </c>
      <c r="CW747">
        <v>0.92344740000000003</v>
      </c>
      <c r="CX747">
        <v>1.128601</v>
      </c>
      <c r="CY747">
        <v>1.919948</v>
      </c>
      <c r="CZ747">
        <v>2.1874630000000002</v>
      </c>
      <c r="DA747">
        <v>2.1161490000000001</v>
      </c>
      <c r="DB747">
        <v>2.2786309999999999</v>
      </c>
      <c r="DC747">
        <v>2.5736669999999999</v>
      </c>
      <c r="DD747">
        <v>8.7782350000000005</v>
      </c>
      <c r="DE747" s="24">
        <v>4.1587420000000002</v>
      </c>
      <c r="DF747" s="24">
        <v>3.2444999999999999</v>
      </c>
      <c r="DG747">
        <v>1.7404029999999999</v>
      </c>
      <c r="DH747">
        <v>1.33355</v>
      </c>
      <c r="DI747">
        <v>1.188485</v>
      </c>
      <c r="DJ747">
        <v>0.85182880000000005</v>
      </c>
      <c r="DK747">
        <v>0.79182870000000005</v>
      </c>
      <c r="DL747">
        <v>18</v>
      </c>
      <c r="DM747">
        <v>20</v>
      </c>
    </row>
    <row r="748" spans="1:117" hidden="1" x14ac:dyDescent="0.25">
      <c r="A748" t="s">
        <v>62</v>
      </c>
      <c r="B748" t="s">
        <v>39</v>
      </c>
      <c r="C748" t="s">
        <v>39</v>
      </c>
      <c r="D748" t="s">
        <v>61</v>
      </c>
      <c r="E748" t="s">
        <v>61</v>
      </c>
      <c r="F748" t="s">
        <v>61</v>
      </c>
      <c r="G748" t="s">
        <v>61</v>
      </c>
      <c r="H748" t="s">
        <v>61</v>
      </c>
      <c r="I748" t="s">
        <v>208</v>
      </c>
      <c r="J748" s="22">
        <v>43760</v>
      </c>
      <c r="K748" s="28">
        <v>19</v>
      </c>
      <c r="L748">
        <v>19</v>
      </c>
      <c r="M748">
        <v>49</v>
      </c>
      <c r="N748">
        <v>47</v>
      </c>
      <c r="O748">
        <v>1</v>
      </c>
      <c r="P748">
        <v>0</v>
      </c>
      <c r="Q748">
        <v>0</v>
      </c>
      <c r="R748">
        <v>0</v>
      </c>
      <c r="S748" s="28">
        <v>0</v>
      </c>
      <c r="T748">
        <v>2535.4090000000001</v>
      </c>
      <c r="U748">
        <v>2554.54</v>
      </c>
      <c r="V748">
        <v>2395.5639999999999</v>
      </c>
      <c r="W748">
        <v>2161.069</v>
      </c>
      <c r="X748">
        <v>2121.933</v>
      </c>
      <c r="Y748">
        <v>2459.759</v>
      </c>
      <c r="Z748">
        <v>2695.45</v>
      </c>
      <c r="AA748">
        <v>2754.4050000000002</v>
      </c>
      <c r="AB748">
        <v>3062.23</v>
      </c>
      <c r="AC748">
        <v>3052.4540000000002</v>
      </c>
      <c r="AD748">
        <v>3301.232</v>
      </c>
      <c r="AE748">
        <v>3427.6880000000001</v>
      </c>
      <c r="AF748">
        <v>3469.4960000000001</v>
      </c>
      <c r="AG748">
        <v>3629.645</v>
      </c>
      <c r="AH748">
        <v>3868.2660000000001</v>
      </c>
      <c r="AI748">
        <v>3989.0369999999998</v>
      </c>
      <c r="AJ748">
        <v>3955.569</v>
      </c>
      <c r="AK748">
        <v>3364.96</v>
      </c>
      <c r="AL748">
        <v>3071.5450000000001</v>
      </c>
      <c r="AM748">
        <v>3815.3310000000001</v>
      </c>
      <c r="AN748">
        <v>4014.5210000000002</v>
      </c>
      <c r="AO748">
        <v>3523.357</v>
      </c>
      <c r="AP748">
        <v>2935.7890000000002</v>
      </c>
      <c r="AQ748">
        <v>2679.9679999999998</v>
      </c>
      <c r="AR748">
        <v>64.442859999999996</v>
      </c>
      <c r="AS748">
        <v>61.496789999999997</v>
      </c>
      <c r="AT748">
        <v>59.309620000000002</v>
      </c>
      <c r="AU748">
        <v>58.057729999999999</v>
      </c>
      <c r="AV748">
        <v>56.870559999999998</v>
      </c>
      <c r="AW748">
        <v>56.35277</v>
      </c>
      <c r="AX748">
        <v>55.18338</v>
      </c>
      <c r="AY748">
        <v>55.20496</v>
      </c>
      <c r="AZ748">
        <v>57.144019999999998</v>
      </c>
      <c r="BA748">
        <v>62.982219999999998</v>
      </c>
      <c r="BB748">
        <v>68.513999999999996</v>
      </c>
      <c r="BC748">
        <v>71.762100000000004</v>
      </c>
      <c r="BD748">
        <v>75.391549999999995</v>
      </c>
      <c r="BE748">
        <v>78.132649999999998</v>
      </c>
      <c r="BF748">
        <v>80.330609999999993</v>
      </c>
      <c r="BG748">
        <v>82.147229999999993</v>
      </c>
      <c r="BH748">
        <v>83.168800000000005</v>
      </c>
      <c r="BI748">
        <v>83.248109999999997</v>
      </c>
      <c r="BJ748">
        <v>80.881339999999994</v>
      </c>
      <c r="BK748">
        <v>77.111670000000004</v>
      </c>
      <c r="BL748">
        <v>73.097080000000005</v>
      </c>
      <c r="BM748">
        <v>70.079300000000003</v>
      </c>
      <c r="BN748">
        <v>67.917490000000001</v>
      </c>
      <c r="BO748">
        <v>65.622450000000001</v>
      </c>
      <c r="BP748">
        <v>-27.313690000000001</v>
      </c>
      <c r="BQ748">
        <v>-38.650959999999998</v>
      </c>
      <c r="BR748">
        <v>-6.2267679999999999</v>
      </c>
      <c r="BS748">
        <v>136.726</v>
      </c>
      <c r="BT748">
        <v>184.9545</v>
      </c>
      <c r="BU748">
        <v>126.6238</v>
      </c>
      <c r="BV748">
        <v>-86.19068</v>
      </c>
      <c r="BW748">
        <v>-13.59135</v>
      </c>
      <c r="BX748">
        <v>35.472320000000003</v>
      </c>
      <c r="BY748">
        <v>48.67315</v>
      </c>
      <c r="BZ748">
        <v>99.373919999999998</v>
      </c>
      <c r="CA748">
        <v>91.016810000000007</v>
      </c>
      <c r="CB748">
        <v>156.40610000000001</v>
      </c>
      <c r="CC748">
        <v>114.29770000000001</v>
      </c>
      <c r="CD748">
        <v>110.9131</v>
      </c>
      <c r="CE748">
        <v>124.40260000000001</v>
      </c>
      <c r="CF748">
        <v>97.898359999999997</v>
      </c>
      <c r="CG748">
        <v>613.35850000000005</v>
      </c>
      <c r="CH748">
        <v>964.18719999999996</v>
      </c>
      <c r="CI748">
        <v>236.99719999999999</v>
      </c>
      <c r="CJ748">
        <v>-27.248480000000001</v>
      </c>
      <c r="CK748">
        <v>72.855609999999999</v>
      </c>
      <c r="CL748">
        <v>79.947720000000004</v>
      </c>
      <c r="CM748">
        <v>50.32985</v>
      </c>
      <c r="CN748">
        <v>3885.069</v>
      </c>
      <c r="CO748">
        <v>5687.9780000000001</v>
      </c>
      <c r="CP748">
        <v>5603.6450000000004</v>
      </c>
      <c r="CQ748">
        <v>3722.723</v>
      </c>
      <c r="CR748">
        <v>2894.194</v>
      </c>
      <c r="CS748">
        <v>1982.9390000000001</v>
      </c>
      <c r="CT748">
        <v>1216.6769999999999</v>
      </c>
      <c r="CU748">
        <v>1008.75</v>
      </c>
      <c r="CV748">
        <v>1498.789</v>
      </c>
      <c r="CW748">
        <v>2170.1669999999999</v>
      </c>
      <c r="CX748">
        <v>3175.145</v>
      </c>
      <c r="CY748">
        <v>3158.43</v>
      </c>
      <c r="CZ748">
        <v>3805.3739999999998</v>
      </c>
      <c r="DA748">
        <v>3904.5210000000002</v>
      </c>
      <c r="DB748">
        <v>3575.1149999999998</v>
      </c>
      <c r="DC748">
        <v>3997.1019999999999</v>
      </c>
      <c r="DD748">
        <v>4956.4859999999999</v>
      </c>
      <c r="DE748" s="24">
        <v>10801.97</v>
      </c>
      <c r="DF748" s="24">
        <v>18824.86</v>
      </c>
      <c r="DG748">
        <v>10307.41</v>
      </c>
      <c r="DH748">
        <v>13831.54</v>
      </c>
      <c r="DI748">
        <v>10302.709999999999</v>
      </c>
      <c r="DJ748">
        <v>11555.09</v>
      </c>
      <c r="DK748">
        <v>10663.09</v>
      </c>
      <c r="DL748">
        <v>18</v>
      </c>
      <c r="DM748">
        <v>19</v>
      </c>
    </row>
    <row r="749" spans="1:117" hidden="1" x14ac:dyDescent="0.25">
      <c r="A749" t="s">
        <v>62</v>
      </c>
      <c r="B749" t="s">
        <v>32</v>
      </c>
      <c r="C749" t="s">
        <v>32</v>
      </c>
      <c r="D749" t="s">
        <v>61</v>
      </c>
      <c r="E749" t="s">
        <v>61</v>
      </c>
      <c r="F749" t="s">
        <v>61</v>
      </c>
      <c r="G749" t="s">
        <v>61</v>
      </c>
      <c r="H749" t="s">
        <v>61</v>
      </c>
      <c r="I749" t="s">
        <v>208</v>
      </c>
      <c r="J749" s="22">
        <v>43760</v>
      </c>
      <c r="K749" s="28">
        <v>19</v>
      </c>
      <c r="L749">
        <v>19</v>
      </c>
      <c r="M749">
        <v>69</v>
      </c>
      <c r="N749">
        <v>68</v>
      </c>
      <c r="O749">
        <v>1</v>
      </c>
      <c r="P749">
        <v>1</v>
      </c>
      <c r="Q749">
        <v>0</v>
      </c>
      <c r="R749">
        <v>0</v>
      </c>
      <c r="S749" s="28">
        <v>1</v>
      </c>
      <c r="AR749">
        <v>64.138140000000007</v>
      </c>
      <c r="AS749">
        <v>62.161149999999999</v>
      </c>
      <c r="AT749">
        <v>60.705660000000002</v>
      </c>
      <c r="AU749">
        <v>58.99241</v>
      </c>
      <c r="AV749">
        <v>57.382219999999997</v>
      </c>
      <c r="AW749">
        <v>55.851739999999999</v>
      </c>
      <c r="AX749">
        <v>54.786520000000003</v>
      </c>
      <c r="AY749">
        <v>54.58052</v>
      </c>
      <c r="AZ749">
        <v>56.263860000000001</v>
      </c>
      <c r="BA749">
        <v>62.587530000000001</v>
      </c>
      <c r="BB749">
        <v>68.758219999999994</v>
      </c>
      <c r="BC749">
        <v>73.472970000000004</v>
      </c>
      <c r="BD749">
        <v>77.363240000000005</v>
      </c>
      <c r="BE749">
        <v>80.334029999999998</v>
      </c>
      <c r="BF749">
        <v>82.745570000000001</v>
      </c>
      <c r="BG749">
        <v>84.303650000000005</v>
      </c>
      <c r="BH749">
        <v>85.038309999999996</v>
      </c>
      <c r="BI749">
        <v>84.000110000000006</v>
      </c>
      <c r="BJ749">
        <v>80.815510000000003</v>
      </c>
      <c r="BK749">
        <v>76.954679999999996</v>
      </c>
      <c r="BL749">
        <v>73.756960000000007</v>
      </c>
      <c r="BM749">
        <v>70.329880000000003</v>
      </c>
      <c r="BN749">
        <v>67.586960000000005</v>
      </c>
      <c r="BO749">
        <v>65.440079999999995</v>
      </c>
      <c r="DL749">
        <v>18</v>
      </c>
      <c r="DM749">
        <v>20</v>
      </c>
    </row>
    <row r="750" spans="1:117" hidden="1" x14ac:dyDescent="0.25">
      <c r="A750" t="s">
        <v>62</v>
      </c>
      <c r="B750" t="s">
        <v>104</v>
      </c>
      <c r="C750" t="s">
        <v>104</v>
      </c>
      <c r="D750" t="s">
        <v>61</v>
      </c>
      <c r="E750" t="s">
        <v>61</v>
      </c>
      <c r="F750" t="s">
        <v>61</v>
      </c>
      <c r="G750" t="s">
        <v>61</v>
      </c>
      <c r="H750" t="s">
        <v>61</v>
      </c>
      <c r="I750" t="s">
        <v>208</v>
      </c>
      <c r="J750" s="22">
        <v>43760</v>
      </c>
      <c r="K750" s="28">
        <v>19</v>
      </c>
      <c r="L750">
        <v>19</v>
      </c>
      <c r="M750">
        <v>60</v>
      </c>
      <c r="N750">
        <v>60</v>
      </c>
      <c r="O750">
        <v>1</v>
      </c>
      <c r="P750">
        <v>1</v>
      </c>
      <c r="Q750">
        <v>0</v>
      </c>
      <c r="R750">
        <v>0</v>
      </c>
      <c r="S750" s="28">
        <v>1</v>
      </c>
      <c r="AR750">
        <v>62.416670000000003</v>
      </c>
      <c r="AS750">
        <v>62.766669999999998</v>
      </c>
      <c r="AT750">
        <v>60.975000000000001</v>
      </c>
      <c r="AU750">
        <v>56.916670000000003</v>
      </c>
      <c r="AV750">
        <v>55.283329999999999</v>
      </c>
      <c r="AW750">
        <v>53.183329999999998</v>
      </c>
      <c r="AX750">
        <v>52.441670000000002</v>
      </c>
      <c r="AY750">
        <v>52.258330000000001</v>
      </c>
      <c r="AZ750">
        <v>53.266669999999998</v>
      </c>
      <c r="BA750">
        <v>59.9</v>
      </c>
      <c r="BB750">
        <v>67.733329999999995</v>
      </c>
      <c r="BC750">
        <v>73.866669999999999</v>
      </c>
      <c r="BD750">
        <v>77.866669999999999</v>
      </c>
      <c r="BE750">
        <v>81.900000000000006</v>
      </c>
      <c r="BF750">
        <v>85.125</v>
      </c>
      <c r="BG750">
        <v>88.016670000000005</v>
      </c>
      <c r="BH750">
        <v>89.358329999999995</v>
      </c>
      <c r="BI750">
        <v>87.133330000000001</v>
      </c>
      <c r="BJ750">
        <v>81.583340000000007</v>
      </c>
      <c r="BK750">
        <v>74.599999999999994</v>
      </c>
      <c r="BL750">
        <v>70.591660000000005</v>
      </c>
      <c r="BM750">
        <v>67.291659999999993</v>
      </c>
      <c r="BN750">
        <v>64.45</v>
      </c>
      <c r="BO750">
        <v>61.966670000000001</v>
      </c>
      <c r="CW750" s="24"/>
      <c r="CX750" s="24"/>
      <c r="CY750" s="24"/>
      <c r="CZ750" s="24"/>
      <c r="DA750" s="24"/>
      <c r="DB750" s="24"/>
      <c r="DC750" s="24"/>
      <c r="DD750" s="24"/>
      <c r="DE750" s="24"/>
      <c r="DF750" s="24"/>
      <c r="DL750">
        <v>18</v>
      </c>
      <c r="DM750">
        <v>20</v>
      </c>
    </row>
    <row r="751" spans="1:117" hidden="1" x14ac:dyDescent="0.25">
      <c r="A751" t="s">
        <v>62</v>
      </c>
      <c r="B751" t="s">
        <v>61</v>
      </c>
      <c r="C751" t="s">
        <v>61</v>
      </c>
      <c r="D751" t="s">
        <v>61</v>
      </c>
      <c r="E751" t="s">
        <v>61</v>
      </c>
      <c r="F751" t="s">
        <v>61</v>
      </c>
      <c r="G751" t="s">
        <v>61</v>
      </c>
      <c r="H751" t="s">
        <v>61</v>
      </c>
      <c r="I751" t="s">
        <v>208</v>
      </c>
      <c r="J751" s="22">
        <v>43760</v>
      </c>
      <c r="K751" s="28">
        <v>19</v>
      </c>
      <c r="L751">
        <v>19</v>
      </c>
      <c r="M751">
        <v>830</v>
      </c>
      <c r="N751">
        <v>820</v>
      </c>
      <c r="O751">
        <v>1</v>
      </c>
      <c r="P751">
        <v>0</v>
      </c>
      <c r="Q751">
        <v>0</v>
      </c>
      <c r="R751">
        <v>0</v>
      </c>
      <c r="S751" s="28">
        <v>0</v>
      </c>
      <c r="T751">
        <v>84328.23</v>
      </c>
      <c r="U751">
        <v>82964.47</v>
      </c>
      <c r="V751">
        <v>78471.45</v>
      </c>
      <c r="W751">
        <v>77478.179999999993</v>
      </c>
      <c r="X751">
        <v>78974.11</v>
      </c>
      <c r="Y751">
        <v>83722.42</v>
      </c>
      <c r="Z751">
        <v>92505.31</v>
      </c>
      <c r="AA751">
        <v>96625.62</v>
      </c>
      <c r="AB751">
        <v>101640.5</v>
      </c>
      <c r="AC751">
        <v>107785.9</v>
      </c>
      <c r="AD751">
        <v>119291</v>
      </c>
      <c r="AE751">
        <v>127054.3</v>
      </c>
      <c r="AF751">
        <v>131704.5</v>
      </c>
      <c r="AG751">
        <v>135172.4</v>
      </c>
      <c r="AH751">
        <v>138080.20000000001</v>
      </c>
      <c r="AI751">
        <v>142008.9</v>
      </c>
      <c r="AJ751">
        <v>140113.5</v>
      </c>
      <c r="AK751">
        <v>121682.8</v>
      </c>
      <c r="AL751">
        <v>122196.7</v>
      </c>
      <c r="AM751">
        <v>132952</v>
      </c>
      <c r="AN751">
        <v>129245.4</v>
      </c>
      <c r="AO751">
        <v>117610.6</v>
      </c>
      <c r="AP751">
        <v>102408.8</v>
      </c>
      <c r="AQ751">
        <v>93293.56</v>
      </c>
      <c r="AR751">
        <v>62.739089999999997</v>
      </c>
      <c r="AS751">
        <v>60.499369999999999</v>
      </c>
      <c r="AT751">
        <v>58.963830000000002</v>
      </c>
      <c r="AU751">
        <v>57.648899999999998</v>
      </c>
      <c r="AV751">
        <v>56.716549999999998</v>
      </c>
      <c r="AW751">
        <v>55.995829999999998</v>
      </c>
      <c r="AX751">
        <v>56.044020000000003</v>
      </c>
      <c r="AY751">
        <v>56.536529999999999</v>
      </c>
      <c r="AZ751">
        <v>57.908189999999998</v>
      </c>
      <c r="BA751">
        <v>63.925440000000002</v>
      </c>
      <c r="BB751">
        <v>69.880399999999995</v>
      </c>
      <c r="BC751">
        <v>74.394810000000007</v>
      </c>
      <c r="BD751">
        <v>77.912809999999993</v>
      </c>
      <c r="BE751">
        <v>80.635329999999996</v>
      </c>
      <c r="BF751">
        <v>82.219629999999995</v>
      </c>
      <c r="BG751">
        <v>83.406970000000001</v>
      </c>
      <c r="BH751">
        <v>84.167490000000001</v>
      </c>
      <c r="BI751">
        <v>83.098290000000006</v>
      </c>
      <c r="BJ751">
        <v>79.715710000000001</v>
      </c>
      <c r="BK751">
        <v>75.107029999999995</v>
      </c>
      <c r="BL751">
        <v>71.655349999999999</v>
      </c>
      <c r="BM751">
        <v>68.492189999999994</v>
      </c>
      <c r="BN751">
        <v>66.223799999999997</v>
      </c>
      <c r="BO751">
        <v>64.249110000000002</v>
      </c>
      <c r="BP751">
        <v>-2902.712</v>
      </c>
      <c r="BQ751">
        <v>-3287.9740000000002</v>
      </c>
      <c r="BR751">
        <v>-1625.0440000000001</v>
      </c>
      <c r="BS751">
        <v>-1227.2670000000001</v>
      </c>
      <c r="BT751">
        <v>-1233.482</v>
      </c>
      <c r="BU751">
        <v>-1206.1279999999999</v>
      </c>
      <c r="BV751">
        <v>568.09550000000002</v>
      </c>
      <c r="BW751">
        <v>579.53700000000003</v>
      </c>
      <c r="BX751">
        <v>721.79520000000002</v>
      </c>
      <c r="BY751">
        <v>893.39549999999997</v>
      </c>
      <c r="BZ751">
        <v>-147.71729999999999</v>
      </c>
      <c r="CA751">
        <v>951.52170000000001</v>
      </c>
      <c r="CB751">
        <v>1964.164</v>
      </c>
      <c r="CC751">
        <v>1930.0509999999999</v>
      </c>
      <c r="CD751">
        <v>1640.752</v>
      </c>
      <c r="CE751">
        <v>27.596910000000001</v>
      </c>
      <c r="CF751">
        <v>1298.8230000000001</v>
      </c>
      <c r="CG751">
        <v>21113.63</v>
      </c>
      <c r="CH751">
        <v>21703.3</v>
      </c>
      <c r="CI751">
        <v>8177.9189999999999</v>
      </c>
      <c r="CJ751">
        <v>1964.1949999999999</v>
      </c>
      <c r="CK751">
        <v>237.59289999999999</v>
      </c>
      <c r="CL751">
        <v>185.46780000000001</v>
      </c>
      <c r="CM751">
        <v>-199.7885</v>
      </c>
      <c r="CN751">
        <v>1118224</v>
      </c>
      <c r="CO751">
        <v>2644658</v>
      </c>
      <c r="CP751">
        <v>1140528</v>
      </c>
      <c r="CQ751">
        <v>683453.1</v>
      </c>
      <c r="CR751">
        <v>742307.2</v>
      </c>
      <c r="CS751">
        <v>886352.1</v>
      </c>
      <c r="CT751">
        <v>91941.6</v>
      </c>
      <c r="CU751">
        <v>102305.2</v>
      </c>
      <c r="CV751">
        <v>557980</v>
      </c>
      <c r="CW751" s="24">
        <v>1341172</v>
      </c>
      <c r="CX751" s="24">
        <v>457808</v>
      </c>
      <c r="CY751" s="24">
        <v>1759293</v>
      </c>
      <c r="CZ751" s="24">
        <v>1349236</v>
      </c>
      <c r="DA751" s="24">
        <v>785976.5</v>
      </c>
      <c r="DB751" s="24">
        <v>770578.6</v>
      </c>
      <c r="DC751" s="24">
        <v>631052.9</v>
      </c>
      <c r="DD751" s="24">
        <v>2783350</v>
      </c>
      <c r="DE751" s="24">
        <v>3838173</v>
      </c>
      <c r="DF751">
        <v>2616840</v>
      </c>
      <c r="DG751">
        <v>778968.9</v>
      </c>
      <c r="DH751">
        <v>648554.1</v>
      </c>
      <c r="DI751">
        <v>937345.7</v>
      </c>
      <c r="DJ751">
        <v>92447.679999999993</v>
      </c>
      <c r="DK751">
        <v>641073</v>
      </c>
      <c r="DL751">
        <v>18</v>
      </c>
      <c r="DM751">
        <v>20</v>
      </c>
    </row>
    <row r="752" spans="1:117" hidden="1" x14ac:dyDescent="0.25">
      <c r="A752" t="s">
        <v>62</v>
      </c>
      <c r="B752" t="s">
        <v>42</v>
      </c>
      <c r="C752" t="s">
        <v>61</v>
      </c>
      <c r="D752" t="s">
        <v>42</v>
      </c>
      <c r="E752" t="s">
        <v>61</v>
      </c>
      <c r="F752" t="s">
        <v>61</v>
      </c>
      <c r="G752" t="s">
        <v>61</v>
      </c>
      <c r="H752" t="s">
        <v>61</v>
      </c>
      <c r="I752" t="s">
        <v>208</v>
      </c>
      <c r="J752" s="22">
        <v>43760</v>
      </c>
      <c r="K752" s="28">
        <v>19</v>
      </c>
      <c r="L752">
        <v>19</v>
      </c>
      <c r="M752">
        <v>669</v>
      </c>
      <c r="N752">
        <v>661</v>
      </c>
      <c r="O752">
        <v>1</v>
      </c>
      <c r="P752">
        <v>0</v>
      </c>
      <c r="Q752">
        <v>0</v>
      </c>
      <c r="R752">
        <v>1</v>
      </c>
      <c r="S752" s="28">
        <v>1</v>
      </c>
      <c r="AR752">
        <v>62.649250000000002</v>
      </c>
      <c r="AS752">
        <v>60.480449999999998</v>
      </c>
      <c r="AT752">
        <v>58.936219999999999</v>
      </c>
      <c r="AU752">
        <v>57.630090000000003</v>
      </c>
      <c r="AV752">
        <v>56.696820000000002</v>
      </c>
      <c r="AW752">
        <v>55.858750000000001</v>
      </c>
      <c r="AX752">
        <v>55.676079999999999</v>
      </c>
      <c r="AY752">
        <v>55.72833</v>
      </c>
      <c r="AZ752">
        <v>57.302280000000003</v>
      </c>
      <c r="BA752">
        <v>63.428809999999999</v>
      </c>
      <c r="BB752">
        <v>69.559179999999998</v>
      </c>
      <c r="BC752">
        <v>74.067970000000003</v>
      </c>
      <c r="BD752">
        <v>77.637810000000002</v>
      </c>
      <c r="BE752">
        <v>80.409719999999993</v>
      </c>
      <c r="BF752">
        <v>82.048000000000002</v>
      </c>
      <c r="BG752">
        <v>83.240080000000006</v>
      </c>
      <c r="BH752">
        <v>83.988759999999999</v>
      </c>
      <c r="BI752">
        <v>82.882230000000007</v>
      </c>
      <c r="BJ752">
        <v>79.396069999999995</v>
      </c>
      <c r="BK752">
        <v>74.81908</v>
      </c>
      <c r="BL752">
        <v>71.36797</v>
      </c>
      <c r="BM752">
        <v>68.233130000000003</v>
      </c>
      <c r="BN752">
        <v>66.048190000000005</v>
      </c>
      <c r="BO752">
        <v>64.101380000000006</v>
      </c>
      <c r="CW752" s="24"/>
      <c r="CX752" s="24"/>
      <c r="CY752" s="24"/>
      <c r="CZ752" s="24"/>
      <c r="DA752" s="24"/>
      <c r="DB752" s="24"/>
      <c r="DC752" s="24"/>
      <c r="DD752" s="24"/>
      <c r="DE752" s="24"/>
      <c r="DF752" s="24"/>
      <c r="DL752">
        <v>18</v>
      </c>
      <c r="DM752">
        <v>19</v>
      </c>
    </row>
    <row r="753" spans="1:121" hidden="1" x14ac:dyDescent="0.25">
      <c r="A753" t="s">
        <v>62</v>
      </c>
      <c r="B753" t="s">
        <v>186</v>
      </c>
      <c r="C753" t="s">
        <v>61</v>
      </c>
      <c r="D753" t="s">
        <v>61</v>
      </c>
      <c r="E753" t="s">
        <v>186</v>
      </c>
      <c r="F753" t="s">
        <v>61</v>
      </c>
      <c r="G753" t="s">
        <v>61</v>
      </c>
      <c r="H753" t="s">
        <v>61</v>
      </c>
      <c r="I753" t="s">
        <v>208</v>
      </c>
      <c r="J753" s="22">
        <v>43760</v>
      </c>
      <c r="K753" s="28">
        <v>19</v>
      </c>
      <c r="L753">
        <v>19</v>
      </c>
      <c r="M753">
        <v>34</v>
      </c>
      <c r="N753">
        <v>33</v>
      </c>
      <c r="O753">
        <v>1</v>
      </c>
      <c r="P753">
        <v>0</v>
      </c>
      <c r="Q753">
        <v>0</v>
      </c>
      <c r="R753">
        <v>0</v>
      </c>
      <c r="S753" s="28">
        <v>0</v>
      </c>
      <c r="T753">
        <v>1434.0930000000001</v>
      </c>
      <c r="U753">
        <v>1528.338</v>
      </c>
      <c r="V753">
        <v>1374.9949999999999</v>
      </c>
      <c r="W753">
        <v>1140.0709999999999</v>
      </c>
      <c r="X753">
        <v>1135.598</v>
      </c>
      <c r="Y753">
        <v>1474.241</v>
      </c>
      <c r="Z753">
        <v>1899.7180000000001</v>
      </c>
      <c r="AA753">
        <v>1978.383</v>
      </c>
      <c r="AB753">
        <v>2024.4929999999999</v>
      </c>
      <c r="AC753">
        <v>2243.152</v>
      </c>
      <c r="AD753">
        <v>2436.864</v>
      </c>
      <c r="AE753">
        <v>2508.5619999999999</v>
      </c>
      <c r="AF753">
        <v>2640.337</v>
      </c>
      <c r="AG753">
        <v>2675.3980000000001</v>
      </c>
      <c r="AH753">
        <v>2794.5929999999998</v>
      </c>
      <c r="AI753">
        <v>2723.527</v>
      </c>
      <c r="AJ753">
        <v>2411.6390000000001</v>
      </c>
      <c r="AK753">
        <v>2028.394</v>
      </c>
      <c r="AL753">
        <v>1789.04</v>
      </c>
      <c r="AM753">
        <v>1821.59</v>
      </c>
      <c r="AN753">
        <v>1987.8910000000001</v>
      </c>
      <c r="AO753">
        <v>1813.499</v>
      </c>
      <c r="AP753">
        <v>1483.867</v>
      </c>
      <c r="AQ753">
        <v>1406.097</v>
      </c>
      <c r="AR753">
        <v>62.669730000000001</v>
      </c>
      <c r="AS753">
        <v>60.612740000000002</v>
      </c>
      <c r="AT753">
        <v>59.188110000000002</v>
      </c>
      <c r="AU753">
        <v>57.821080000000002</v>
      </c>
      <c r="AV753">
        <v>56.805149999999998</v>
      </c>
      <c r="AW753">
        <v>55.92586</v>
      </c>
      <c r="AX753">
        <v>55.793509999999998</v>
      </c>
      <c r="AY753">
        <v>56.393990000000002</v>
      </c>
      <c r="AZ753">
        <v>57.617649999999998</v>
      </c>
      <c r="BA753">
        <v>64.01961</v>
      </c>
      <c r="BB753">
        <v>70.771439999999998</v>
      </c>
      <c r="BC753">
        <v>75.411150000000006</v>
      </c>
      <c r="BD753">
        <v>79.002449999999996</v>
      </c>
      <c r="BE753">
        <v>81.51961</v>
      </c>
      <c r="BF753">
        <v>83.428929999999994</v>
      </c>
      <c r="BG753">
        <v>84.386030000000005</v>
      </c>
      <c r="BH753">
        <v>84.749380000000002</v>
      </c>
      <c r="BI753">
        <v>83.385409999999993</v>
      </c>
      <c r="BJ753">
        <v>79.962010000000006</v>
      </c>
      <c r="BK753">
        <v>75.280640000000005</v>
      </c>
      <c r="BL753">
        <v>71.900739999999999</v>
      </c>
      <c r="BM753">
        <v>68.504900000000006</v>
      </c>
      <c r="BN753">
        <v>65.89461</v>
      </c>
      <c r="BO753">
        <v>63.92586</v>
      </c>
      <c r="BP753">
        <v>-227.1276</v>
      </c>
      <c r="BQ753">
        <v>-288.5899</v>
      </c>
      <c r="BR753">
        <v>-246.00530000000001</v>
      </c>
      <c r="BS753">
        <v>-79.877949999999998</v>
      </c>
      <c r="BT753">
        <v>-17.17304</v>
      </c>
      <c r="BU753">
        <v>3.1357870000000001</v>
      </c>
      <c r="BV753">
        <v>44.18647</v>
      </c>
      <c r="BW753">
        <v>-40.380249999999997</v>
      </c>
      <c r="BX753">
        <v>11.57986</v>
      </c>
      <c r="BY753">
        <v>-6.7769440000000003</v>
      </c>
      <c r="BZ753">
        <v>21.84685</v>
      </c>
      <c r="CA753">
        <v>38.567900000000002</v>
      </c>
      <c r="CB753">
        <v>-4.1827550000000002</v>
      </c>
      <c r="CC753">
        <v>-12.457509999999999</v>
      </c>
      <c r="CD753">
        <v>-27.57423</v>
      </c>
      <c r="CE753">
        <v>-16.84891</v>
      </c>
      <c r="CF753">
        <v>-36.870579999999997</v>
      </c>
      <c r="CG753">
        <v>102.8801</v>
      </c>
      <c r="CH753">
        <v>222.57550000000001</v>
      </c>
      <c r="CI753">
        <v>166.31559999999999</v>
      </c>
      <c r="CJ753">
        <v>105.4468</v>
      </c>
      <c r="CK753">
        <v>151.6506</v>
      </c>
      <c r="CL753">
        <v>29.14424</v>
      </c>
      <c r="CM753">
        <v>-23.40981</v>
      </c>
      <c r="CN753">
        <v>3417.32</v>
      </c>
      <c r="CO753">
        <v>5240.9110000000001</v>
      </c>
      <c r="CP753">
        <v>5298.01</v>
      </c>
      <c r="CQ753">
        <v>3276.95</v>
      </c>
      <c r="CR753">
        <v>2441.6559999999999</v>
      </c>
      <c r="CS753">
        <v>1363.12</v>
      </c>
      <c r="CT753">
        <v>1499.02</v>
      </c>
      <c r="CU753">
        <v>833.3809</v>
      </c>
      <c r="CV753">
        <v>1696.77</v>
      </c>
      <c r="CW753">
        <v>1689.047</v>
      </c>
      <c r="CX753">
        <v>2145.498</v>
      </c>
      <c r="CY753">
        <v>1947.1559999999999</v>
      </c>
      <c r="CZ753">
        <v>2375.837</v>
      </c>
      <c r="DA753">
        <v>2449.991</v>
      </c>
      <c r="DB753">
        <v>2207.4589999999998</v>
      </c>
      <c r="DC753">
        <v>2676.64</v>
      </c>
      <c r="DD753">
        <v>5377.9750000000004</v>
      </c>
      <c r="DE753" s="24">
        <v>10250.299999999999</v>
      </c>
      <c r="DF753" s="24">
        <v>16303.11</v>
      </c>
      <c r="DG753">
        <v>8941.2860000000001</v>
      </c>
      <c r="DH753">
        <v>11534.36</v>
      </c>
      <c r="DI753">
        <v>9078.0290000000005</v>
      </c>
      <c r="DJ753">
        <v>10190.530000000001</v>
      </c>
      <c r="DK753">
        <v>9722</v>
      </c>
      <c r="DL753">
        <v>18</v>
      </c>
      <c r="DM753">
        <v>20</v>
      </c>
    </row>
    <row r="754" spans="1:121" hidden="1" x14ac:dyDescent="0.25">
      <c r="A754" t="s">
        <v>62</v>
      </c>
      <c r="B754" t="s">
        <v>109</v>
      </c>
      <c r="C754" t="s">
        <v>61</v>
      </c>
      <c r="D754" t="s">
        <v>109</v>
      </c>
      <c r="E754" t="s">
        <v>61</v>
      </c>
      <c r="F754" t="s">
        <v>61</v>
      </c>
      <c r="G754" t="s">
        <v>61</v>
      </c>
      <c r="H754" t="s">
        <v>61</v>
      </c>
      <c r="I754" t="s">
        <v>199</v>
      </c>
      <c r="J754" s="22">
        <v>43760</v>
      </c>
      <c r="K754" s="28">
        <v>18</v>
      </c>
      <c r="L754">
        <v>19</v>
      </c>
      <c r="M754">
        <v>60</v>
      </c>
      <c r="N754">
        <v>60</v>
      </c>
      <c r="O754">
        <v>0</v>
      </c>
      <c r="P754">
        <v>0</v>
      </c>
      <c r="Q754">
        <v>0</v>
      </c>
      <c r="R754">
        <v>1</v>
      </c>
      <c r="S754" s="28">
        <v>1</v>
      </c>
      <c r="AR754">
        <v>63</v>
      </c>
      <c r="AS754">
        <v>60.5</v>
      </c>
      <c r="AT754">
        <v>59.5</v>
      </c>
      <c r="AU754">
        <v>57.5</v>
      </c>
      <c r="AV754">
        <v>56.5</v>
      </c>
      <c r="AW754">
        <v>57</v>
      </c>
      <c r="AX754">
        <v>60.5</v>
      </c>
      <c r="AY754">
        <v>66.5</v>
      </c>
      <c r="AZ754">
        <v>65</v>
      </c>
      <c r="BA754">
        <v>69.5</v>
      </c>
      <c r="BB754">
        <v>73.5</v>
      </c>
      <c r="BC754">
        <v>78.5</v>
      </c>
      <c r="BD754">
        <v>81.5</v>
      </c>
      <c r="BE754">
        <v>83.5</v>
      </c>
      <c r="BF754">
        <v>84</v>
      </c>
      <c r="BG754">
        <v>85</v>
      </c>
      <c r="BH754">
        <v>86</v>
      </c>
      <c r="BI754">
        <v>85</v>
      </c>
      <c r="BJ754">
        <v>82.5</v>
      </c>
      <c r="BK754">
        <v>77.5</v>
      </c>
      <c r="BL754">
        <v>74</v>
      </c>
      <c r="BM754">
        <v>70.5</v>
      </c>
      <c r="BN754">
        <v>67</v>
      </c>
      <c r="BO754">
        <v>65</v>
      </c>
      <c r="CN754" s="24"/>
      <c r="CO754" s="24"/>
      <c r="CP754" s="24"/>
      <c r="CQ754" s="24"/>
      <c r="CR754" s="24"/>
      <c r="CS754" s="24"/>
      <c r="CT754" s="24"/>
      <c r="CU754" s="24"/>
      <c r="CV754" s="24"/>
      <c r="CW754" s="24"/>
      <c r="CX754" s="24"/>
      <c r="CY754" s="24"/>
      <c r="CZ754" s="24"/>
      <c r="DA754" s="24"/>
      <c r="DB754" s="24"/>
      <c r="DC754" s="24"/>
      <c r="DD754" s="24"/>
      <c r="DE754" s="24"/>
      <c r="DF754" s="24"/>
      <c r="DG754" s="24"/>
      <c r="DH754" s="24"/>
      <c r="DI754" s="24"/>
      <c r="DJ754" s="24"/>
      <c r="DK754" s="24"/>
      <c r="DL754">
        <v>18</v>
      </c>
      <c r="DM754">
        <v>19</v>
      </c>
    </row>
    <row r="755" spans="1:121" hidden="1" x14ac:dyDescent="0.25">
      <c r="A755" t="s">
        <v>62</v>
      </c>
      <c r="B755" t="s">
        <v>110</v>
      </c>
      <c r="C755" t="s">
        <v>61</v>
      </c>
      <c r="D755" t="s">
        <v>110</v>
      </c>
      <c r="E755" t="s">
        <v>61</v>
      </c>
      <c r="F755" t="s">
        <v>61</v>
      </c>
      <c r="G755" t="s">
        <v>61</v>
      </c>
      <c r="H755" t="s">
        <v>61</v>
      </c>
      <c r="I755" t="s">
        <v>199</v>
      </c>
      <c r="J755" s="22">
        <v>43760</v>
      </c>
      <c r="K755" s="28">
        <v>18</v>
      </c>
      <c r="L755">
        <v>19</v>
      </c>
      <c r="M755">
        <v>23</v>
      </c>
      <c r="N755">
        <v>23</v>
      </c>
      <c r="O755">
        <v>0</v>
      </c>
      <c r="P755">
        <v>0</v>
      </c>
      <c r="Q755">
        <v>0</v>
      </c>
      <c r="R755">
        <v>1</v>
      </c>
      <c r="S755" s="28">
        <v>1</v>
      </c>
      <c r="AR755">
        <v>62.217390000000002</v>
      </c>
      <c r="AS755">
        <v>59.695650000000001</v>
      </c>
      <c r="AT755">
        <v>57.86956</v>
      </c>
      <c r="AU755">
        <v>56.826090000000001</v>
      </c>
      <c r="AV755">
        <v>55.934780000000003</v>
      </c>
      <c r="AW755">
        <v>54.826090000000001</v>
      </c>
      <c r="AX755">
        <v>54.5</v>
      </c>
      <c r="AY755">
        <v>54.456519999999998</v>
      </c>
      <c r="AZ755">
        <v>56.043480000000002</v>
      </c>
      <c r="BA755">
        <v>62.586959999999998</v>
      </c>
      <c r="BB755">
        <v>68.869569999999996</v>
      </c>
      <c r="BC755">
        <v>73.434780000000003</v>
      </c>
      <c r="BD755">
        <v>76.956519999999998</v>
      </c>
      <c r="BE755">
        <v>79.630430000000004</v>
      </c>
      <c r="BF755">
        <v>81.673910000000006</v>
      </c>
      <c r="BG755">
        <v>83.195660000000004</v>
      </c>
      <c r="BH755">
        <v>84.108699999999999</v>
      </c>
      <c r="BI755">
        <v>83.369569999999996</v>
      </c>
      <c r="BJ755">
        <v>79.956519999999998</v>
      </c>
      <c r="BK755">
        <v>74.934780000000003</v>
      </c>
      <c r="BL755">
        <v>71.369569999999996</v>
      </c>
      <c r="BM755">
        <v>68.282610000000005</v>
      </c>
      <c r="BN755">
        <v>65.913039999999995</v>
      </c>
      <c r="BO755">
        <v>63.760869999999997</v>
      </c>
      <c r="DL755">
        <v>18</v>
      </c>
      <c r="DM755">
        <v>19</v>
      </c>
    </row>
    <row r="756" spans="1:121" hidden="1" x14ac:dyDescent="0.25">
      <c r="A756" t="s">
        <v>62</v>
      </c>
      <c r="B756" t="s">
        <v>30</v>
      </c>
      <c r="C756" t="s">
        <v>61</v>
      </c>
      <c r="D756" t="s">
        <v>61</v>
      </c>
      <c r="E756" t="s">
        <v>30</v>
      </c>
      <c r="F756" t="s">
        <v>61</v>
      </c>
      <c r="G756" t="s">
        <v>61</v>
      </c>
      <c r="H756" t="s">
        <v>61</v>
      </c>
      <c r="I756" t="s">
        <v>199</v>
      </c>
      <c r="J756" s="22">
        <v>43760</v>
      </c>
      <c r="K756" s="28">
        <v>18</v>
      </c>
      <c r="L756">
        <v>19</v>
      </c>
      <c r="M756">
        <v>27</v>
      </c>
      <c r="N756">
        <v>27</v>
      </c>
      <c r="O756">
        <v>0</v>
      </c>
      <c r="P756">
        <v>1</v>
      </c>
      <c r="Q756">
        <v>0</v>
      </c>
      <c r="R756">
        <v>0</v>
      </c>
      <c r="S756" s="28">
        <v>1</v>
      </c>
      <c r="AR756">
        <v>64</v>
      </c>
      <c r="AS756">
        <v>61</v>
      </c>
      <c r="AT756">
        <v>59</v>
      </c>
      <c r="AU756">
        <v>58</v>
      </c>
      <c r="AV756">
        <v>57</v>
      </c>
      <c r="AW756">
        <v>56</v>
      </c>
      <c r="AX756">
        <v>56</v>
      </c>
      <c r="AY756">
        <v>56</v>
      </c>
      <c r="AZ756">
        <v>57.5</v>
      </c>
      <c r="BA756">
        <v>62.5</v>
      </c>
      <c r="BB756">
        <v>69.5</v>
      </c>
      <c r="BC756">
        <v>73</v>
      </c>
      <c r="BD756">
        <v>77</v>
      </c>
      <c r="BE756">
        <v>79.5</v>
      </c>
      <c r="BF756">
        <v>81</v>
      </c>
      <c r="BG756">
        <v>82.5</v>
      </c>
      <c r="BH756">
        <v>83.5</v>
      </c>
      <c r="BI756">
        <v>83</v>
      </c>
      <c r="BJ756">
        <v>80</v>
      </c>
      <c r="BK756">
        <v>77</v>
      </c>
      <c r="BL756">
        <v>73.5</v>
      </c>
      <c r="BM756">
        <v>69.5</v>
      </c>
      <c r="BN756">
        <v>67.5</v>
      </c>
      <c r="BO756">
        <v>65.5</v>
      </c>
      <c r="DL756">
        <v>18</v>
      </c>
      <c r="DM756">
        <v>19</v>
      </c>
    </row>
    <row r="757" spans="1:121" hidden="1" x14ac:dyDescent="0.25">
      <c r="A757" t="s">
        <v>62</v>
      </c>
      <c r="B757" t="s">
        <v>37</v>
      </c>
      <c r="C757" t="s">
        <v>61</v>
      </c>
      <c r="D757" t="s">
        <v>61</v>
      </c>
      <c r="E757" t="s">
        <v>37</v>
      </c>
      <c r="F757" t="s">
        <v>61</v>
      </c>
      <c r="G757" t="s">
        <v>61</v>
      </c>
      <c r="H757" t="s">
        <v>61</v>
      </c>
      <c r="I757" t="s">
        <v>199</v>
      </c>
      <c r="J757" s="22">
        <v>43760</v>
      </c>
      <c r="K757" s="28">
        <v>18</v>
      </c>
      <c r="L757">
        <v>19</v>
      </c>
      <c r="M757">
        <v>84</v>
      </c>
      <c r="N757">
        <v>84</v>
      </c>
      <c r="O757">
        <v>0</v>
      </c>
      <c r="P757">
        <v>0</v>
      </c>
      <c r="Q757">
        <v>0</v>
      </c>
      <c r="R757">
        <v>0</v>
      </c>
      <c r="S757" s="28">
        <v>0</v>
      </c>
      <c r="T757">
        <v>9693.8889999999992</v>
      </c>
      <c r="U757">
        <v>9378.884</v>
      </c>
      <c r="V757">
        <v>9174.5249999999996</v>
      </c>
      <c r="W757">
        <v>9091.2669999999998</v>
      </c>
      <c r="X757">
        <v>9101.9429999999993</v>
      </c>
      <c r="Y757">
        <v>10381.14</v>
      </c>
      <c r="Z757">
        <v>13094.71</v>
      </c>
      <c r="AA757">
        <v>14435.88</v>
      </c>
      <c r="AB757">
        <v>16376.97</v>
      </c>
      <c r="AC757">
        <v>20269.23</v>
      </c>
      <c r="AD757">
        <v>23410.65</v>
      </c>
      <c r="AE757">
        <v>25024.09</v>
      </c>
      <c r="AF757">
        <v>25763.34</v>
      </c>
      <c r="AG757">
        <v>26315.919999999998</v>
      </c>
      <c r="AH757">
        <v>26073.279999999999</v>
      </c>
      <c r="AI757">
        <v>25761.45</v>
      </c>
      <c r="AJ757">
        <v>24787.08</v>
      </c>
      <c r="AK757">
        <v>21554.98</v>
      </c>
      <c r="AL757">
        <v>19986.439999999999</v>
      </c>
      <c r="AM757">
        <v>17980.34</v>
      </c>
      <c r="AN757">
        <v>15963.06</v>
      </c>
      <c r="AO757">
        <v>13695.58</v>
      </c>
      <c r="AP757">
        <v>11826.38</v>
      </c>
      <c r="AQ757">
        <v>10883.57</v>
      </c>
      <c r="AR757">
        <v>62.583329999999997</v>
      </c>
      <c r="AS757">
        <v>60.232140000000001</v>
      </c>
      <c r="AT757">
        <v>59.13691</v>
      </c>
      <c r="AU757">
        <v>57.553570000000001</v>
      </c>
      <c r="AV757">
        <v>56.797620000000002</v>
      </c>
      <c r="AW757">
        <v>56.946429999999999</v>
      </c>
      <c r="AX757">
        <v>59.077379999999998</v>
      </c>
      <c r="AY757">
        <v>62.476190000000003</v>
      </c>
      <c r="AZ757">
        <v>62.178570000000001</v>
      </c>
      <c r="BA757">
        <v>67.238100000000003</v>
      </c>
      <c r="BB757">
        <v>71.732140000000001</v>
      </c>
      <c r="BC757">
        <v>76.5</v>
      </c>
      <c r="BD757">
        <v>79.726190000000003</v>
      </c>
      <c r="BE757">
        <v>82.416659999999993</v>
      </c>
      <c r="BF757">
        <v>82.946430000000007</v>
      </c>
      <c r="BG757">
        <v>83.660709999999995</v>
      </c>
      <c r="BH757">
        <v>84.630949999999999</v>
      </c>
      <c r="BI757">
        <v>83.309520000000006</v>
      </c>
      <c r="BJ757">
        <v>80.351190000000003</v>
      </c>
      <c r="BK757">
        <v>75.625</v>
      </c>
      <c r="BL757">
        <v>72.232140000000001</v>
      </c>
      <c r="BM757">
        <v>69.011899999999997</v>
      </c>
      <c r="BN757">
        <v>66.321430000000007</v>
      </c>
      <c r="BO757">
        <v>64.571430000000007</v>
      </c>
      <c r="BP757">
        <v>66.707149999999999</v>
      </c>
      <c r="BQ757">
        <v>-48.347610000000003</v>
      </c>
      <c r="BR757">
        <v>-59.555720000000001</v>
      </c>
      <c r="BS757">
        <v>-7.8056660000000004</v>
      </c>
      <c r="BT757">
        <v>23.918310000000002</v>
      </c>
      <c r="BU757">
        <v>-97.386309999999995</v>
      </c>
      <c r="BV757">
        <v>-269.36509999999998</v>
      </c>
      <c r="BW757">
        <v>-51.814149999999998</v>
      </c>
      <c r="BX757">
        <v>188.09460000000001</v>
      </c>
      <c r="BY757">
        <v>247.80369999999999</v>
      </c>
      <c r="BZ757">
        <v>164.8107</v>
      </c>
      <c r="CA757">
        <v>114.6978</v>
      </c>
      <c r="CB757">
        <v>69.573989999999995</v>
      </c>
      <c r="CC757">
        <v>158.73269999999999</v>
      </c>
      <c r="CD757">
        <v>-325.68079999999998</v>
      </c>
      <c r="CE757">
        <v>-351.18990000000002</v>
      </c>
      <c r="CF757">
        <v>-223.25219999999999</v>
      </c>
      <c r="CG757">
        <v>2308.2190000000001</v>
      </c>
      <c r="CH757">
        <v>2214.5340000000001</v>
      </c>
      <c r="CI757">
        <v>1143.797</v>
      </c>
      <c r="CJ757">
        <v>708.15940000000001</v>
      </c>
      <c r="CK757">
        <v>420.32119999999998</v>
      </c>
      <c r="CL757">
        <v>-145.64179999999999</v>
      </c>
      <c r="CM757">
        <v>-177.249</v>
      </c>
      <c r="CN757">
        <v>3651.0360000000001</v>
      </c>
      <c r="CO757">
        <v>3147.5279999999998</v>
      </c>
      <c r="CP757">
        <v>3254.13</v>
      </c>
      <c r="CQ757">
        <v>2882.4389999999999</v>
      </c>
      <c r="CR757">
        <v>4129.9859999999999</v>
      </c>
      <c r="CS757">
        <v>5683.8310000000001</v>
      </c>
      <c r="CT757">
        <v>5248.9049999999997</v>
      </c>
      <c r="CU757">
        <v>6701.259</v>
      </c>
      <c r="CV757">
        <v>4981.5429999999997</v>
      </c>
      <c r="CW757">
        <v>7402.9589999999998</v>
      </c>
      <c r="CX757">
        <v>8375.8960000000006</v>
      </c>
      <c r="CY757">
        <v>4538.3159999999998</v>
      </c>
      <c r="CZ757">
        <v>3730.8870000000002</v>
      </c>
      <c r="DA757">
        <v>4771.4679999999998</v>
      </c>
      <c r="DB757">
        <v>32608.28</v>
      </c>
      <c r="DC757">
        <v>28733.279999999999</v>
      </c>
      <c r="DD757">
        <v>34847.56</v>
      </c>
      <c r="DE757">
        <v>25036.27</v>
      </c>
      <c r="DF757">
        <v>18666.5</v>
      </c>
      <c r="DG757">
        <v>17504.939999999999</v>
      </c>
      <c r="DH757">
        <v>11053.39</v>
      </c>
      <c r="DI757">
        <v>8252.1859999999997</v>
      </c>
      <c r="DJ757">
        <v>6126.7780000000002</v>
      </c>
      <c r="DK757">
        <v>4828.6589999999997</v>
      </c>
      <c r="DL757">
        <v>18</v>
      </c>
      <c r="DM757">
        <v>19</v>
      </c>
    </row>
    <row r="758" spans="1:121" hidden="1" x14ac:dyDescent="0.25">
      <c r="A758" t="s">
        <v>62</v>
      </c>
      <c r="B758" t="s">
        <v>171</v>
      </c>
      <c r="C758" t="s">
        <v>61</v>
      </c>
      <c r="D758" t="s">
        <v>171</v>
      </c>
      <c r="E758" t="s">
        <v>61</v>
      </c>
      <c r="F758" t="s">
        <v>61</v>
      </c>
      <c r="G758" t="s">
        <v>61</v>
      </c>
      <c r="H758" t="s">
        <v>61</v>
      </c>
      <c r="I758" t="s">
        <v>199</v>
      </c>
      <c r="J758" s="22">
        <v>43760</v>
      </c>
      <c r="K758" s="28">
        <v>18</v>
      </c>
      <c r="L758">
        <v>19</v>
      </c>
      <c r="M758">
        <v>26</v>
      </c>
      <c r="N758">
        <v>24</v>
      </c>
      <c r="O758">
        <v>0</v>
      </c>
      <c r="P758">
        <v>0</v>
      </c>
      <c r="Q758">
        <v>0</v>
      </c>
      <c r="R758">
        <v>1</v>
      </c>
      <c r="S758" s="28">
        <v>1</v>
      </c>
      <c r="AR758">
        <v>64.5</v>
      </c>
      <c r="AS758">
        <v>61.5</v>
      </c>
      <c r="AT758">
        <v>59.333329999999997</v>
      </c>
      <c r="AU758">
        <v>58.166670000000003</v>
      </c>
      <c r="AV758">
        <v>57</v>
      </c>
      <c r="AW758">
        <v>56.333329999999997</v>
      </c>
      <c r="AX758">
        <v>55.666670000000003</v>
      </c>
      <c r="AY758">
        <v>55.666670000000003</v>
      </c>
      <c r="AZ758">
        <v>57.5</v>
      </c>
      <c r="BA758">
        <v>62.833329999999997</v>
      </c>
      <c r="BB758">
        <v>68.833340000000007</v>
      </c>
      <c r="BC758">
        <v>72.166659999999993</v>
      </c>
      <c r="BD758">
        <v>76</v>
      </c>
      <c r="BE758">
        <v>78.666659999999993</v>
      </c>
      <c r="BF758">
        <v>80.5</v>
      </c>
      <c r="BG758">
        <v>82.166659999999993</v>
      </c>
      <c r="BH758">
        <v>83.166659999999993</v>
      </c>
      <c r="BI758">
        <v>83</v>
      </c>
      <c r="BJ758">
        <v>80.333340000000007</v>
      </c>
      <c r="BK758">
        <v>77.166659999999993</v>
      </c>
      <c r="BL758">
        <v>73.333340000000007</v>
      </c>
      <c r="BM758">
        <v>69.833340000000007</v>
      </c>
      <c r="BN758">
        <v>67.833340000000007</v>
      </c>
      <c r="BO758">
        <v>65.666659999999993</v>
      </c>
      <c r="DL758">
        <v>18</v>
      </c>
      <c r="DM758">
        <v>19</v>
      </c>
      <c r="DQ758" s="24"/>
    </row>
    <row r="759" spans="1:121" hidden="1" x14ac:dyDescent="0.25">
      <c r="A759" t="s">
        <v>62</v>
      </c>
      <c r="B759" t="s">
        <v>31</v>
      </c>
      <c r="C759" t="s">
        <v>61</v>
      </c>
      <c r="D759" t="s">
        <v>61</v>
      </c>
      <c r="E759" t="s">
        <v>31</v>
      </c>
      <c r="F759" t="s">
        <v>61</v>
      </c>
      <c r="G759" t="s">
        <v>61</v>
      </c>
      <c r="H759" t="s">
        <v>61</v>
      </c>
      <c r="I759" t="s">
        <v>199</v>
      </c>
      <c r="J759" s="22">
        <v>43760</v>
      </c>
      <c r="K759" s="28">
        <v>18</v>
      </c>
      <c r="L759">
        <v>19</v>
      </c>
      <c r="M759">
        <v>13</v>
      </c>
      <c r="N759">
        <v>11</v>
      </c>
      <c r="O759">
        <v>0</v>
      </c>
      <c r="P759">
        <v>0</v>
      </c>
      <c r="Q759">
        <v>1</v>
      </c>
      <c r="R759">
        <v>0</v>
      </c>
      <c r="S759" s="28">
        <v>1</v>
      </c>
      <c r="AR759">
        <v>64.590909999999994</v>
      </c>
      <c r="AS759">
        <v>61.681820000000002</v>
      </c>
      <c r="AT759">
        <v>59.590910000000001</v>
      </c>
      <c r="AU759">
        <v>58.045459999999999</v>
      </c>
      <c r="AV759">
        <v>56.772730000000003</v>
      </c>
      <c r="AW759">
        <v>56.727269999999997</v>
      </c>
      <c r="AX759">
        <v>56</v>
      </c>
      <c r="AY759">
        <v>57.136360000000003</v>
      </c>
      <c r="AZ759">
        <v>58.636360000000003</v>
      </c>
      <c r="BA759">
        <v>64.454539999999994</v>
      </c>
      <c r="BB759">
        <v>69.227270000000004</v>
      </c>
      <c r="BC759">
        <v>72.636359999999996</v>
      </c>
      <c r="BD759">
        <v>76</v>
      </c>
      <c r="BE759">
        <v>78.681820000000002</v>
      </c>
      <c r="BF759">
        <v>80.772729999999996</v>
      </c>
      <c r="BG759">
        <v>82.545460000000006</v>
      </c>
      <c r="BH759">
        <v>83.545460000000006</v>
      </c>
      <c r="BI759">
        <v>83.636359999999996</v>
      </c>
      <c r="BJ759">
        <v>81.409090000000006</v>
      </c>
      <c r="BK759">
        <v>77.363640000000004</v>
      </c>
      <c r="BL759">
        <v>73.272729999999996</v>
      </c>
      <c r="BM759">
        <v>70.363640000000004</v>
      </c>
      <c r="BN759">
        <v>68.045460000000006</v>
      </c>
      <c r="BO759">
        <v>65.636359999999996</v>
      </c>
      <c r="DL759">
        <v>18</v>
      </c>
      <c r="DM759">
        <v>19</v>
      </c>
      <c r="DQ759" s="24"/>
    </row>
    <row r="760" spans="1:121" hidden="1" x14ac:dyDescent="0.25">
      <c r="A760" t="s">
        <v>62</v>
      </c>
      <c r="B760" t="s">
        <v>38</v>
      </c>
      <c r="C760" t="s">
        <v>61</v>
      </c>
      <c r="D760" t="s">
        <v>61</v>
      </c>
      <c r="E760" t="s">
        <v>38</v>
      </c>
      <c r="F760" t="s">
        <v>61</v>
      </c>
      <c r="G760" t="s">
        <v>61</v>
      </c>
      <c r="H760" t="s">
        <v>61</v>
      </c>
      <c r="I760" t="s">
        <v>199</v>
      </c>
      <c r="J760" s="22">
        <v>43760</v>
      </c>
      <c r="K760" s="28">
        <v>18</v>
      </c>
      <c r="L760">
        <v>19</v>
      </c>
      <c r="M760">
        <v>2</v>
      </c>
      <c r="N760">
        <v>2</v>
      </c>
      <c r="O760">
        <v>0</v>
      </c>
      <c r="P760">
        <v>0</v>
      </c>
      <c r="Q760">
        <v>1</v>
      </c>
      <c r="R760">
        <v>1</v>
      </c>
      <c r="S760" s="28">
        <v>1</v>
      </c>
      <c r="AR760">
        <v>63</v>
      </c>
      <c r="AS760">
        <v>60.5</v>
      </c>
      <c r="AT760">
        <v>59.5</v>
      </c>
      <c r="AU760">
        <v>57.5</v>
      </c>
      <c r="AV760">
        <v>56.5</v>
      </c>
      <c r="AW760">
        <v>57</v>
      </c>
      <c r="AX760">
        <v>60.5</v>
      </c>
      <c r="AY760">
        <v>66.5</v>
      </c>
      <c r="AZ760">
        <v>65</v>
      </c>
      <c r="BA760">
        <v>69.5</v>
      </c>
      <c r="BB760">
        <v>73.5</v>
      </c>
      <c r="BC760">
        <v>78.5</v>
      </c>
      <c r="BD760">
        <v>81.5</v>
      </c>
      <c r="BE760">
        <v>83.5</v>
      </c>
      <c r="BF760">
        <v>84</v>
      </c>
      <c r="BG760">
        <v>85</v>
      </c>
      <c r="BH760">
        <v>86</v>
      </c>
      <c r="BI760">
        <v>85</v>
      </c>
      <c r="BJ760">
        <v>82.5</v>
      </c>
      <c r="BK760">
        <v>77.5</v>
      </c>
      <c r="BL760">
        <v>74</v>
      </c>
      <c r="BM760">
        <v>70.5</v>
      </c>
      <c r="BN760">
        <v>67</v>
      </c>
      <c r="BO760">
        <v>65</v>
      </c>
      <c r="DL760">
        <v>18</v>
      </c>
      <c r="DM760">
        <v>19</v>
      </c>
      <c r="DQ760" s="24"/>
    </row>
    <row r="761" spans="1:121" hidden="1" x14ac:dyDescent="0.25">
      <c r="A761" t="s">
        <v>62</v>
      </c>
      <c r="B761" t="s">
        <v>203</v>
      </c>
      <c r="C761" t="s">
        <v>61</v>
      </c>
      <c r="D761" t="s">
        <v>61</v>
      </c>
      <c r="E761" t="s">
        <v>61</v>
      </c>
      <c r="F761" t="s">
        <v>98</v>
      </c>
      <c r="G761" t="s">
        <v>61</v>
      </c>
      <c r="H761" t="s">
        <v>61</v>
      </c>
      <c r="I761" t="s">
        <v>199</v>
      </c>
      <c r="J761" s="22">
        <v>43760</v>
      </c>
      <c r="K761" s="28">
        <v>19</v>
      </c>
      <c r="L761">
        <v>19</v>
      </c>
      <c r="M761">
        <v>163</v>
      </c>
      <c r="N761">
        <v>163</v>
      </c>
      <c r="O761">
        <v>1</v>
      </c>
      <c r="P761">
        <v>0</v>
      </c>
      <c r="Q761">
        <v>0</v>
      </c>
      <c r="R761">
        <v>0</v>
      </c>
      <c r="S761" s="28">
        <v>0</v>
      </c>
      <c r="T761">
        <v>15117.95</v>
      </c>
      <c r="U761">
        <v>14651.46</v>
      </c>
      <c r="V761">
        <v>14469.73</v>
      </c>
      <c r="W761">
        <v>14705.86</v>
      </c>
      <c r="X761">
        <v>14794.87</v>
      </c>
      <c r="Y761">
        <v>15327.61</v>
      </c>
      <c r="Z761">
        <v>17104.990000000002</v>
      </c>
      <c r="AA761">
        <v>17340.169999999998</v>
      </c>
      <c r="AB761">
        <v>19267.400000000001</v>
      </c>
      <c r="AC761">
        <v>17826.97</v>
      </c>
      <c r="AD761">
        <v>16990.939999999999</v>
      </c>
      <c r="AE761">
        <v>17407.63</v>
      </c>
      <c r="AF761">
        <v>17922.259999999998</v>
      </c>
      <c r="AG761">
        <v>19144.98</v>
      </c>
      <c r="AH761">
        <v>20800.61</v>
      </c>
      <c r="AI761">
        <v>22989.200000000001</v>
      </c>
      <c r="AJ761">
        <v>25151.83</v>
      </c>
      <c r="AK761">
        <v>22144.67</v>
      </c>
      <c r="AL761">
        <v>23307.32</v>
      </c>
      <c r="AM761">
        <v>26884.06</v>
      </c>
      <c r="AN761">
        <v>26859.35</v>
      </c>
      <c r="AO761">
        <v>25365.22</v>
      </c>
      <c r="AP761">
        <v>21542</v>
      </c>
      <c r="AQ761">
        <v>17438.02</v>
      </c>
      <c r="AR761">
        <v>62.634970000000003</v>
      </c>
      <c r="AS761">
        <v>60.469329999999999</v>
      </c>
      <c r="AT761">
        <v>58.975459999999998</v>
      </c>
      <c r="AU761">
        <v>57.613500000000002</v>
      </c>
      <c r="AV761">
        <v>56.680979999999998</v>
      </c>
      <c r="AW761">
        <v>55.898769999999999</v>
      </c>
      <c r="AX761">
        <v>55.90184</v>
      </c>
      <c r="AY761">
        <v>56.095089999999999</v>
      </c>
      <c r="AZ761">
        <v>57.60736</v>
      </c>
      <c r="BA761">
        <v>63.628830000000001</v>
      </c>
      <c r="BB761">
        <v>69.647229999999993</v>
      </c>
      <c r="BC761">
        <v>74.085880000000003</v>
      </c>
      <c r="BD761">
        <v>77.539879999999997</v>
      </c>
      <c r="BE761">
        <v>80.138030000000001</v>
      </c>
      <c r="BF761">
        <v>81.723929999999996</v>
      </c>
      <c r="BG761">
        <v>83.061350000000004</v>
      </c>
      <c r="BH761">
        <v>83.969329999999999</v>
      </c>
      <c r="BI761">
        <v>82.975449999999995</v>
      </c>
      <c r="BJ761">
        <v>79.441720000000004</v>
      </c>
      <c r="BK761">
        <v>74.815950000000001</v>
      </c>
      <c r="BL761">
        <v>71.361959999999996</v>
      </c>
      <c r="BM761">
        <v>68.257670000000005</v>
      </c>
      <c r="BN761">
        <v>66.076689999999999</v>
      </c>
      <c r="BO761">
        <v>64.122699999999995</v>
      </c>
      <c r="BP761">
        <v>85.272729999999996</v>
      </c>
      <c r="BQ761">
        <v>88.740669999999994</v>
      </c>
      <c r="BR761">
        <v>83.694810000000004</v>
      </c>
      <c r="BS761">
        <v>175.8896</v>
      </c>
      <c r="BT761">
        <v>247.5395</v>
      </c>
      <c r="BU761">
        <v>112.5728</v>
      </c>
      <c r="BV761">
        <v>-62.765300000000003</v>
      </c>
      <c r="BW761">
        <v>-162.77019999999999</v>
      </c>
      <c r="BX761">
        <v>-6.5077920000000002</v>
      </c>
      <c r="BY761">
        <v>160.04740000000001</v>
      </c>
      <c r="BZ761">
        <v>213.82689999999999</v>
      </c>
      <c r="CA761">
        <v>393.61290000000002</v>
      </c>
      <c r="CB761">
        <v>710.37940000000003</v>
      </c>
      <c r="CC761">
        <v>452.13170000000002</v>
      </c>
      <c r="CD761">
        <v>190.9453</v>
      </c>
      <c r="CE761">
        <v>-268.37630000000001</v>
      </c>
      <c r="CF761">
        <v>-96.510189999999994</v>
      </c>
      <c r="CG761">
        <v>4823.59</v>
      </c>
      <c r="CH761">
        <v>5195.3729999999996</v>
      </c>
      <c r="CI761">
        <v>1563.645</v>
      </c>
      <c r="CJ761">
        <v>131.303</v>
      </c>
      <c r="CK761">
        <v>3.864754</v>
      </c>
      <c r="CL761">
        <v>193.0438</v>
      </c>
      <c r="CM761">
        <v>248.37610000000001</v>
      </c>
      <c r="CN761">
        <v>2107.9549999999999</v>
      </c>
      <c r="CO761">
        <v>2136.9839999999999</v>
      </c>
      <c r="CP761">
        <v>1880.3209999999999</v>
      </c>
      <c r="CQ761">
        <v>1716.249</v>
      </c>
      <c r="CR761">
        <v>1489.3810000000001</v>
      </c>
      <c r="CS761">
        <v>1233.694</v>
      </c>
      <c r="CT761">
        <v>1242.335</v>
      </c>
      <c r="CU761">
        <v>1043.7909999999999</v>
      </c>
      <c r="CV761">
        <v>1249.242</v>
      </c>
      <c r="CW761">
        <v>2674.808</v>
      </c>
      <c r="CX761">
        <v>4156.4639999999999</v>
      </c>
      <c r="CY761">
        <v>5442.1120000000001</v>
      </c>
      <c r="CZ761">
        <v>5932.0559999999996</v>
      </c>
      <c r="DA761">
        <v>5973.53</v>
      </c>
      <c r="DB761">
        <v>6221.0640000000003</v>
      </c>
      <c r="DC761">
        <v>5859.1310000000003</v>
      </c>
      <c r="DD761">
        <v>5443.8850000000002</v>
      </c>
      <c r="DE761">
        <v>4430.415</v>
      </c>
      <c r="DF761">
        <v>4397.634</v>
      </c>
      <c r="DG761">
        <v>3083.712</v>
      </c>
      <c r="DH761">
        <v>3097.8440000000001</v>
      </c>
      <c r="DI761">
        <v>3564.05</v>
      </c>
      <c r="DJ761">
        <v>3489.0430000000001</v>
      </c>
      <c r="DK761">
        <v>4125.4170000000004</v>
      </c>
      <c r="DL761">
        <v>18</v>
      </c>
      <c r="DM761">
        <v>19</v>
      </c>
      <c r="DQ761" s="24"/>
    </row>
    <row r="762" spans="1:121" hidden="1" x14ac:dyDescent="0.25">
      <c r="A762" t="s">
        <v>62</v>
      </c>
      <c r="B762" t="s">
        <v>34</v>
      </c>
      <c r="C762" t="s">
        <v>34</v>
      </c>
      <c r="D762" t="s">
        <v>61</v>
      </c>
      <c r="E762" t="s">
        <v>61</v>
      </c>
      <c r="F762" t="s">
        <v>61</v>
      </c>
      <c r="G762" t="s">
        <v>61</v>
      </c>
      <c r="H762" t="s">
        <v>61</v>
      </c>
      <c r="I762" t="s">
        <v>199</v>
      </c>
      <c r="J762" s="22">
        <v>43760</v>
      </c>
      <c r="K762" s="28">
        <v>19</v>
      </c>
      <c r="L762">
        <v>19</v>
      </c>
      <c r="M762">
        <v>61</v>
      </c>
      <c r="N762">
        <v>60</v>
      </c>
      <c r="O762">
        <v>1</v>
      </c>
      <c r="P762">
        <v>1</v>
      </c>
      <c r="Q762">
        <v>0</v>
      </c>
      <c r="R762">
        <v>0</v>
      </c>
      <c r="S762" s="28">
        <v>1</v>
      </c>
      <c r="AR762">
        <v>60.093240000000002</v>
      </c>
      <c r="AS762">
        <v>58.526490000000003</v>
      </c>
      <c r="AT762">
        <v>56.384950000000003</v>
      </c>
      <c r="AU762">
        <v>55.492829999999998</v>
      </c>
      <c r="AV762">
        <v>54.83372</v>
      </c>
      <c r="AW762">
        <v>53.358750000000001</v>
      </c>
      <c r="AX762">
        <v>53.291420000000002</v>
      </c>
      <c r="AY762">
        <v>52.641539999999999</v>
      </c>
      <c r="AZ762">
        <v>53.783659999999998</v>
      </c>
      <c r="BA762">
        <v>61.208869999999997</v>
      </c>
      <c r="BB762">
        <v>68.492239999999995</v>
      </c>
      <c r="BC762">
        <v>73.651049999999998</v>
      </c>
      <c r="BD762">
        <v>77.026200000000003</v>
      </c>
      <c r="BE762">
        <v>78.968379999999996</v>
      </c>
      <c r="BF762">
        <v>80.901939999999996</v>
      </c>
      <c r="BG762">
        <v>81.818209999999993</v>
      </c>
      <c r="BH762">
        <v>82.867099999999994</v>
      </c>
      <c r="BI762">
        <v>81.367099999999994</v>
      </c>
      <c r="BJ762">
        <v>76.517560000000003</v>
      </c>
      <c r="BK762">
        <v>70.251459999999994</v>
      </c>
      <c r="BL762">
        <v>67.594120000000004</v>
      </c>
      <c r="BM762">
        <v>65.001750000000001</v>
      </c>
      <c r="BN762">
        <v>63.092649999999999</v>
      </c>
      <c r="BO762">
        <v>60.676079999999999</v>
      </c>
      <c r="DL762">
        <v>18</v>
      </c>
      <c r="DM762">
        <v>20</v>
      </c>
      <c r="DQ762" s="24"/>
    </row>
    <row r="763" spans="1:121" hidden="1" x14ac:dyDescent="0.25">
      <c r="A763" t="s">
        <v>62</v>
      </c>
      <c r="B763" t="s">
        <v>32</v>
      </c>
      <c r="C763" t="s">
        <v>32</v>
      </c>
      <c r="D763" t="s">
        <v>61</v>
      </c>
      <c r="E763" t="s">
        <v>61</v>
      </c>
      <c r="F763" t="s">
        <v>61</v>
      </c>
      <c r="G763" t="s">
        <v>61</v>
      </c>
      <c r="H763" t="s">
        <v>61</v>
      </c>
      <c r="I763" t="s">
        <v>199</v>
      </c>
      <c r="J763" s="22">
        <v>43760</v>
      </c>
      <c r="K763" s="28">
        <v>19</v>
      </c>
      <c r="L763">
        <v>19</v>
      </c>
      <c r="M763">
        <v>69</v>
      </c>
      <c r="N763">
        <v>68</v>
      </c>
      <c r="O763">
        <v>1</v>
      </c>
      <c r="P763">
        <v>1</v>
      </c>
      <c r="Q763">
        <v>0</v>
      </c>
      <c r="R763">
        <v>0</v>
      </c>
      <c r="S763" s="28">
        <v>1</v>
      </c>
      <c r="AR763">
        <v>64.138140000000007</v>
      </c>
      <c r="AS763">
        <v>62.161149999999999</v>
      </c>
      <c r="AT763">
        <v>60.705660000000002</v>
      </c>
      <c r="AU763">
        <v>58.99241</v>
      </c>
      <c r="AV763">
        <v>57.382219999999997</v>
      </c>
      <c r="AW763">
        <v>55.851739999999999</v>
      </c>
      <c r="AX763">
        <v>54.786520000000003</v>
      </c>
      <c r="AY763">
        <v>54.58052</v>
      </c>
      <c r="AZ763">
        <v>56.263860000000001</v>
      </c>
      <c r="BA763">
        <v>62.587530000000001</v>
      </c>
      <c r="BB763">
        <v>68.758219999999994</v>
      </c>
      <c r="BC763">
        <v>73.472970000000004</v>
      </c>
      <c r="BD763">
        <v>77.363240000000005</v>
      </c>
      <c r="BE763">
        <v>80.334029999999998</v>
      </c>
      <c r="BF763">
        <v>82.745570000000001</v>
      </c>
      <c r="BG763">
        <v>84.303650000000005</v>
      </c>
      <c r="BH763">
        <v>85.038309999999996</v>
      </c>
      <c r="BI763">
        <v>84.000110000000006</v>
      </c>
      <c r="BJ763">
        <v>80.815510000000003</v>
      </c>
      <c r="BK763">
        <v>76.954679999999996</v>
      </c>
      <c r="BL763">
        <v>73.756960000000007</v>
      </c>
      <c r="BM763">
        <v>70.329880000000003</v>
      </c>
      <c r="BN763">
        <v>67.586960000000005</v>
      </c>
      <c r="BO763">
        <v>65.440079999999995</v>
      </c>
      <c r="DL763">
        <v>18</v>
      </c>
      <c r="DM763">
        <v>20</v>
      </c>
    </row>
    <row r="764" spans="1:121" hidden="1" x14ac:dyDescent="0.25">
      <c r="A764" t="s">
        <v>62</v>
      </c>
      <c r="B764" t="s">
        <v>33</v>
      </c>
      <c r="C764" t="s">
        <v>61</v>
      </c>
      <c r="D764" t="s">
        <v>61</v>
      </c>
      <c r="E764" t="s">
        <v>33</v>
      </c>
      <c r="F764" t="s">
        <v>61</v>
      </c>
      <c r="G764" t="s">
        <v>61</v>
      </c>
      <c r="H764" t="s">
        <v>61</v>
      </c>
      <c r="I764" t="s">
        <v>199</v>
      </c>
      <c r="J764" s="22">
        <v>43760</v>
      </c>
      <c r="K764" s="28">
        <v>19</v>
      </c>
      <c r="L764">
        <v>19</v>
      </c>
      <c r="M764">
        <v>629</v>
      </c>
      <c r="N764">
        <v>622</v>
      </c>
      <c r="O764">
        <v>1</v>
      </c>
      <c r="P764">
        <v>0</v>
      </c>
      <c r="Q764">
        <v>0</v>
      </c>
      <c r="R764">
        <v>0</v>
      </c>
      <c r="S764" s="28">
        <v>0</v>
      </c>
      <c r="T764">
        <v>37055.78</v>
      </c>
      <c r="U764">
        <v>36375.599999999999</v>
      </c>
      <c r="V764">
        <v>36022.74</v>
      </c>
      <c r="W764">
        <v>36393.5</v>
      </c>
      <c r="X764">
        <v>37766.57</v>
      </c>
      <c r="Y764">
        <v>39953.86</v>
      </c>
      <c r="Z764">
        <v>45649.97</v>
      </c>
      <c r="AA764">
        <v>46580.04</v>
      </c>
      <c r="AB764">
        <v>49111.199999999997</v>
      </c>
      <c r="AC764">
        <v>49001.279999999999</v>
      </c>
      <c r="AD764">
        <v>51789.49</v>
      </c>
      <c r="AE764">
        <v>54708.15</v>
      </c>
      <c r="AF764">
        <v>56918.36</v>
      </c>
      <c r="AG764">
        <v>59573.77</v>
      </c>
      <c r="AH764">
        <v>62621.05</v>
      </c>
      <c r="AI764">
        <v>66556.039999999994</v>
      </c>
      <c r="AJ764">
        <v>70239.06</v>
      </c>
      <c r="AK764">
        <v>62377.87</v>
      </c>
      <c r="AL764">
        <v>64343.32</v>
      </c>
      <c r="AM764">
        <v>70974.92</v>
      </c>
      <c r="AN764">
        <v>66307.19</v>
      </c>
      <c r="AO764">
        <v>58475.42</v>
      </c>
      <c r="AP764">
        <v>47513.37</v>
      </c>
      <c r="AQ764">
        <v>40554.699999999997</v>
      </c>
      <c r="AR764">
        <v>62.640889999999999</v>
      </c>
      <c r="AS764">
        <v>60.47054</v>
      </c>
      <c r="AT764">
        <v>58.903419999999997</v>
      </c>
      <c r="AU764">
        <v>57.588169999999998</v>
      </c>
      <c r="AV764">
        <v>56.634790000000002</v>
      </c>
      <c r="AW764">
        <v>55.776069999999997</v>
      </c>
      <c r="AX764">
        <v>55.582169999999998</v>
      </c>
      <c r="AY764">
        <v>55.675409999999999</v>
      </c>
      <c r="AZ764">
        <v>57.252319999999997</v>
      </c>
      <c r="BA764">
        <v>63.405079999999998</v>
      </c>
      <c r="BB764">
        <v>69.540840000000003</v>
      </c>
      <c r="BC764">
        <v>74.077359999999999</v>
      </c>
      <c r="BD764">
        <v>77.6417</v>
      </c>
      <c r="BE764">
        <v>80.369860000000003</v>
      </c>
      <c r="BF764">
        <v>82.056179999999998</v>
      </c>
      <c r="BG764">
        <v>83.294020000000003</v>
      </c>
      <c r="BH764">
        <v>84.042689999999993</v>
      </c>
      <c r="BI764">
        <v>82.977329999999995</v>
      </c>
      <c r="BJ764">
        <v>79.500140000000002</v>
      </c>
      <c r="BK764">
        <v>74.872649999999993</v>
      </c>
      <c r="BL764">
        <v>71.407499999999999</v>
      </c>
      <c r="BM764">
        <v>68.282899999999998</v>
      </c>
      <c r="BN764">
        <v>66.063289999999995</v>
      </c>
      <c r="BO764">
        <v>64.075500000000005</v>
      </c>
      <c r="BP764">
        <v>-476.12970000000001</v>
      </c>
      <c r="BQ764">
        <v>-416.58210000000003</v>
      </c>
      <c r="BR764">
        <v>-259.13</v>
      </c>
      <c r="BS764">
        <v>-154.33690000000001</v>
      </c>
      <c r="BT764">
        <v>-175.04570000000001</v>
      </c>
      <c r="BU764">
        <v>-139.7216</v>
      </c>
      <c r="BV764">
        <v>241.0395</v>
      </c>
      <c r="BW764">
        <v>-255.048</v>
      </c>
      <c r="BX764">
        <v>-38.45682</v>
      </c>
      <c r="BY764">
        <v>326.95800000000003</v>
      </c>
      <c r="BZ764">
        <v>430.26049999999998</v>
      </c>
      <c r="CA764">
        <v>740.19749999999999</v>
      </c>
      <c r="CB764">
        <v>1845.2460000000001</v>
      </c>
      <c r="CC764">
        <v>1482.952</v>
      </c>
      <c r="CD764">
        <v>621.99810000000002</v>
      </c>
      <c r="CE764">
        <v>-1101.2909999999999</v>
      </c>
      <c r="CF764">
        <v>-1776.605</v>
      </c>
      <c r="CG764">
        <v>8955.7009999999991</v>
      </c>
      <c r="CH764">
        <v>9232.9320000000007</v>
      </c>
      <c r="CI764">
        <v>1377.3050000000001</v>
      </c>
      <c r="CJ764">
        <v>361.14019999999999</v>
      </c>
      <c r="CK764">
        <v>-4.0846669999999996</v>
      </c>
      <c r="CL764">
        <v>-473.80059999999997</v>
      </c>
      <c r="CM764">
        <v>-317.87790000000001</v>
      </c>
      <c r="CN764">
        <v>5671.2439999999997</v>
      </c>
      <c r="CO764">
        <v>5290.0810000000001</v>
      </c>
      <c r="CP764">
        <v>4982.4589999999998</v>
      </c>
      <c r="CQ764">
        <v>4690.1229999999996</v>
      </c>
      <c r="CR764">
        <v>4117.8490000000002</v>
      </c>
      <c r="CS764">
        <v>2969.2669999999998</v>
      </c>
      <c r="CT764">
        <v>4127.6019999999999</v>
      </c>
      <c r="CU764">
        <v>2584.9479999999999</v>
      </c>
      <c r="CV764">
        <v>2865.1120000000001</v>
      </c>
      <c r="CW764">
        <v>5483.4359999999997</v>
      </c>
      <c r="CX764">
        <v>9755.0750000000007</v>
      </c>
      <c r="CY764">
        <v>11756.81</v>
      </c>
      <c r="CZ764">
        <v>12459.65</v>
      </c>
      <c r="DA764">
        <v>12420.98</v>
      </c>
      <c r="DB764">
        <v>12871.34</v>
      </c>
      <c r="DC764">
        <v>12015.65</v>
      </c>
      <c r="DD764">
        <v>10613.61</v>
      </c>
      <c r="DE764">
        <v>8882.1790000000001</v>
      </c>
      <c r="DF764">
        <v>9027.0380000000005</v>
      </c>
      <c r="DG764">
        <v>9237.1589999999997</v>
      </c>
      <c r="DH764">
        <v>11336.23</v>
      </c>
      <c r="DI764">
        <v>9256.8539999999994</v>
      </c>
      <c r="DJ764">
        <v>7574.8320000000003</v>
      </c>
      <c r="DK764">
        <v>8399.6200000000008</v>
      </c>
      <c r="DL764">
        <v>18</v>
      </c>
      <c r="DM764">
        <v>20</v>
      </c>
    </row>
    <row r="765" spans="1:121" hidden="1" x14ac:dyDescent="0.25">
      <c r="A765" t="s">
        <v>62</v>
      </c>
      <c r="B765" t="s">
        <v>36</v>
      </c>
      <c r="C765" t="s">
        <v>36</v>
      </c>
      <c r="D765" t="s">
        <v>61</v>
      </c>
      <c r="E765" t="s">
        <v>61</v>
      </c>
      <c r="F765" t="s">
        <v>61</v>
      </c>
      <c r="G765" t="s">
        <v>61</v>
      </c>
      <c r="H765" t="s">
        <v>61</v>
      </c>
      <c r="I765" t="s">
        <v>199</v>
      </c>
      <c r="J765" s="22">
        <v>43760</v>
      </c>
      <c r="K765" s="28">
        <v>19</v>
      </c>
      <c r="L765">
        <v>19</v>
      </c>
      <c r="M765">
        <v>345</v>
      </c>
      <c r="N765">
        <v>342</v>
      </c>
      <c r="O765">
        <v>1</v>
      </c>
      <c r="P765">
        <v>0</v>
      </c>
      <c r="Q765">
        <v>0</v>
      </c>
      <c r="R765">
        <v>0</v>
      </c>
      <c r="S765" s="28">
        <v>0</v>
      </c>
      <c r="T765">
        <v>23550.32</v>
      </c>
      <c r="U765">
        <v>23004.81</v>
      </c>
      <c r="V765">
        <v>22721.759999999998</v>
      </c>
      <c r="W765">
        <v>22854.83</v>
      </c>
      <c r="X765">
        <v>23592.2</v>
      </c>
      <c r="Y765">
        <v>25314.26</v>
      </c>
      <c r="Z765">
        <v>30319.08</v>
      </c>
      <c r="AA765">
        <v>31675.69</v>
      </c>
      <c r="AB765">
        <v>34257.379999999997</v>
      </c>
      <c r="AC765">
        <v>37256.54</v>
      </c>
      <c r="AD765">
        <v>41428.300000000003</v>
      </c>
      <c r="AE765">
        <v>43876.25</v>
      </c>
      <c r="AF765">
        <v>45595.58</v>
      </c>
      <c r="AG765">
        <v>47249.760000000002</v>
      </c>
      <c r="AH765">
        <v>48292.26</v>
      </c>
      <c r="AI765">
        <v>50030.59</v>
      </c>
      <c r="AJ765">
        <v>50999.87</v>
      </c>
      <c r="AK765">
        <v>44177.33</v>
      </c>
      <c r="AL765">
        <v>44130.27</v>
      </c>
      <c r="AM765">
        <v>46552.2</v>
      </c>
      <c r="AN765">
        <v>42754.86</v>
      </c>
      <c r="AO765">
        <v>37198.31</v>
      </c>
      <c r="AP765">
        <v>30461.59</v>
      </c>
      <c r="AQ765">
        <v>26495.03</v>
      </c>
      <c r="AR765">
        <v>62.137509999999999</v>
      </c>
      <c r="AS765">
        <v>59.679859999999998</v>
      </c>
      <c r="AT765">
        <v>58.630299999999998</v>
      </c>
      <c r="AU765">
        <v>57.606740000000002</v>
      </c>
      <c r="AV765">
        <v>56.988309999999998</v>
      </c>
      <c r="AW765">
        <v>56.804119999999998</v>
      </c>
      <c r="AX765">
        <v>57.344160000000002</v>
      </c>
      <c r="AY765">
        <v>58.157539999999997</v>
      </c>
      <c r="AZ765">
        <v>59.427669999999999</v>
      </c>
      <c r="BA765">
        <v>65.544240000000002</v>
      </c>
      <c r="BB765">
        <v>71.22072</v>
      </c>
      <c r="BC765">
        <v>75.824399999999997</v>
      </c>
      <c r="BD765">
        <v>78.999470000000002</v>
      </c>
      <c r="BE765">
        <v>81.595680000000002</v>
      </c>
      <c r="BF765">
        <v>82.528480000000002</v>
      </c>
      <c r="BG765">
        <v>83.116650000000007</v>
      </c>
      <c r="BH765">
        <v>83.612729999999999</v>
      </c>
      <c r="BI765">
        <v>82.307519999999997</v>
      </c>
      <c r="BJ765">
        <v>78.990309999999994</v>
      </c>
      <c r="BK765">
        <v>74.215350000000001</v>
      </c>
      <c r="BL765">
        <v>70.886369999999999</v>
      </c>
      <c r="BM765">
        <v>67.88485</v>
      </c>
      <c r="BN765">
        <v>65.881820000000005</v>
      </c>
      <c r="BO765">
        <v>64.16695</v>
      </c>
      <c r="BP765">
        <v>-253.251</v>
      </c>
      <c r="BQ765">
        <v>-316.71300000000002</v>
      </c>
      <c r="BR765">
        <v>-246.33799999999999</v>
      </c>
      <c r="BS765">
        <v>-162.5035</v>
      </c>
      <c r="BT765">
        <v>-164.67679999999999</v>
      </c>
      <c r="BU765">
        <v>-421.94139999999999</v>
      </c>
      <c r="BV765">
        <v>-130.2535</v>
      </c>
      <c r="BW765">
        <v>-181.78960000000001</v>
      </c>
      <c r="BX765">
        <v>344.7122</v>
      </c>
      <c r="BY765">
        <v>563.12059999999997</v>
      </c>
      <c r="BZ765">
        <v>531.66830000000004</v>
      </c>
      <c r="CA765">
        <v>721.03099999999995</v>
      </c>
      <c r="CB765">
        <v>1001.17</v>
      </c>
      <c r="CC765">
        <v>1116.845</v>
      </c>
      <c r="CD765">
        <v>610.12779999999998</v>
      </c>
      <c r="CE765">
        <v>-570.97289999999998</v>
      </c>
      <c r="CF765">
        <v>-1138.674</v>
      </c>
      <c r="CG765">
        <v>6631.49</v>
      </c>
      <c r="CH765">
        <v>6582.085</v>
      </c>
      <c r="CI765">
        <v>1902.1320000000001</v>
      </c>
      <c r="CJ765">
        <v>852.76710000000003</v>
      </c>
      <c r="CK765">
        <v>89.184240000000003</v>
      </c>
      <c r="CL765">
        <v>-195.24719999999999</v>
      </c>
      <c r="CM765">
        <v>159.16890000000001</v>
      </c>
      <c r="CN765">
        <v>3304.03</v>
      </c>
      <c r="CO765">
        <v>3222.7750000000001</v>
      </c>
      <c r="CP765">
        <v>2830.116</v>
      </c>
      <c r="CQ765">
        <v>2850.616</v>
      </c>
      <c r="CR765">
        <v>2751.752</v>
      </c>
      <c r="CS765">
        <v>3958.83</v>
      </c>
      <c r="CT765">
        <v>4134.7430000000004</v>
      </c>
      <c r="CU765">
        <v>3124.2979999999998</v>
      </c>
      <c r="CV765">
        <v>3987.6509999999998</v>
      </c>
      <c r="CW765">
        <v>6932.6949999999997</v>
      </c>
      <c r="CX765">
        <v>9097.4830000000002</v>
      </c>
      <c r="CY765">
        <v>6758.6030000000001</v>
      </c>
      <c r="CZ765">
        <v>6790.4059999999999</v>
      </c>
      <c r="DA765">
        <v>7730.625</v>
      </c>
      <c r="DB765">
        <v>29606.89</v>
      </c>
      <c r="DC765">
        <v>24838.27</v>
      </c>
      <c r="DD765">
        <v>28936.22</v>
      </c>
      <c r="DE765">
        <v>21500.2</v>
      </c>
      <c r="DF765">
        <v>12006.43</v>
      </c>
      <c r="DG765">
        <v>13397.5</v>
      </c>
      <c r="DH765">
        <v>12987.5</v>
      </c>
      <c r="DI765">
        <v>10277.120000000001</v>
      </c>
      <c r="DJ765">
        <v>5927.7860000000001</v>
      </c>
      <c r="DK765">
        <v>5819.3429999999998</v>
      </c>
      <c r="DL765">
        <v>18</v>
      </c>
      <c r="DM765">
        <v>20</v>
      </c>
    </row>
    <row r="766" spans="1:121" hidden="1" x14ac:dyDescent="0.25">
      <c r="A766" t="s">
        <v>62</v>
      </c>
      <c r="B766" t="s">
        <v>102</v>
      </c>
      <c r="C766" t="s">
        <v>61</v>
      </c>
      <c r="D766" t="s">
        <v>61</v>
      </c>
      <c r="E766" t="s">
        <v>61</v>
      </c>
      <c r="F766" t="s">
        <v>61</v>
      </c>
      <c r="G766" t="s">
        <v>61</v>
      </c>
      <c r="H766" t="s">
        <v>102</v>
      </c>
      <c r="I766" t="s">
        <v>199</v>
      </c>
      <c r="J766" s="22">
        <v>43760</v>
      </c>
      <c r="K766" s="28">
        <v>19</v>
      </c>
      <c r="L766">
        <v>19</v>
      </c>
      <c r="M766">
        <v>272</v>
      </c>
      <c r="N766">
        <v>271</v>
      </c>
      <c r="O766">
        <v>1</v>
      </c>
      <c r="P766">
        <v>0</v>
      </c>
      <c r="Q766">
        <v>0</v>
      </c>
      <c r="R766">
        <v>0</v>
      </c>
      <c r="S766" s="28">
        <v>0</v>
      </c>
      <c r="T766">
        <v>40096.11</v>
      </c>
      <c r="U766">
        <v>39125.040000000001</v>
      </c>
      <c r="V766">
        <v>38318.33</v>
      </c>
      <c r="W766">
        <v>38379.49</v>
      </c>
      <c r="X766">
        <v>39581.03</v>
      </c>
      <c r="Y766">
        <v>42945.41</v>
      </c>
      <c r="Z766">
        <v>51016.92</v>
      </c>
      <c r="AA766">
        <v>52001.93</v>
      </c>
      <c r="AB766">
        <v>55355.55</v>
      </c>
      <c r="AC766">
        <v>57566.19</v>
      </c>
      <c r="AD766">
        <v>62161.61</v>
      </c>
      <c r="AE766">
        <v>65564.479999999996</v>
      </c>
      <c r="AF766">
        <v>67329.11</v>
      </c>
      <c r="AG766">
        <v>69792.53</v>
      </c>
      <c r="AH766">
        <v>71601.37</v>
      </c>
      <c r="AI766">
        <v>74510.64</v>
      </c>
      <c r="AJ766">
        <v>76580.710000000006</v>
      </c>
      <c r="AK766">
        <v>67855.88</v>
      </c>
      <c r="AL766">
        <v>68490.429999999993</v>
      </c>
      <c r="AM766">
        <v>71406.33</v>
      </c>
      <c r="AN766">
        <v>65814.7</v>
      </c>
      <c r="AO766">
        <v>59758.92</v>
      </c>
      <c r="AP766">
        <v>51186.02</v>
      </c>
      <c r="AQ766">
        <v>44482.87</v>
      </c>
      <c r="AR766">
        <v>62.634790000000002</v>
      </c>
      <c r="AS766">
        <v>60.377459999999999</v>
      </c>
      <c r="AT766">
        <v>58.962859999999999</v>
      </c>
      <c r="AU766">
        <v>57.594320000000003</v>
      </c>
      <c r="AV766">
        <v>56.66845</v>
      </c>
      <c r="AW766">
        <v>56.005409999999998</v>
      </c>
      <c r="AX766">
        <v>56.431759999999997</v>
      </c>
      <c r="AY766">
        <v>57.333779999999997</v>
      </c>
      <c r="AZ766">
        <v>58.450209999999998</v>
      </c>
      <c r="BA766">
        <v>64.322389999999999</v>
      </c>
      <c r="BB766">
        <v>70.020820000000001</v>
      </c>
      <c r="BC766">
        <v>74.534009999999995</v>
      </c>
      <c r="BD766">
        <v>77.865489999999994</v>
      </c>
      <c r="BE766">
        <v>80.519139999999993</v>
      </c>
      <c r="BF766">
        <v>82.094890000000007</v>
      </c>
      <c r="BG766">
        <v>83.372550000000004</v>
      </c>
      <c r="BH766">
        <v>84.224450000000004</v>
      </c>
      <c r="BI766">
        <v>83.229799999999997</v>
      </c>
      <c r="BJ766">
        <v>79.877719999999997</v>
      </c>
      <c r="BK766">
        <v>75.10342</v>
      </c>
      <c r="BL766">
        <v>71.620249999999999</v>
      </c>
      <c r="BM766">
        <v>68.468360000000004</v>
      </c>
      <c r="BN766">
        <v>66.149780000000007</v>
      </c>
      <c r="BO766">
        <v>64.244309999999999</v>
      </c>
      <c r="BP766">
        <v>-732.7749</v>
      </c>
      <c r="BQ766">
        <v>-810.3954</v>
      </c>
      <c r="BR766">
        <v>-573.5018</v>
      </c>
      <c r="BS766">
        <v>-309.59010000000001</v>
      </c>
      <c r="BT766">
        <v>-140.55860000000001</v>
      </c>
      <c r="BU766">
        <v>-209.08760000000001</v>
      </c>
      <c r="BV766">
        <v>103.2188</v>
      </c>
      <c r="BW766">
        <v>-249.89070000000001</v>
      </c>
      <c r="BX766">
        <v>40.827080000000002</v>
      </c>
      <c r="BY766">
        <v>499.27670000000001</v>
      </c>
      <c r="BZ766">
        <v>747.24369999999999</v>
      </c>
      <c r="CA766">
        <v>773.21010000000001</v>
      </c>
      <c r="CB766">
        <v>1637.252</v>
      </c>
      <c r="CC766">
        <v>1183.1980000000001</v>
      </c>
      <c r="CD766">
        <v>200.6865</v>
      </c>
      <c r="CE766">
        <v>-1284.6289999999999</v>
      </c>
      <c r="CF766">
        <v>-1786.83</v>
      </c>
      <c r="CG766">
        <v>8546.4869999999992</v>
      </c>
      <c r="CH766">
        <v>8382.1990000000005</v>
      </c>
      <c r="CI766">
        <v>2063.9140000000002</v>
      </c>
      <c r="CJ766">
        <v>1130.0899999999999</v>
      </c>
      <c r="CK766">
        <v>251.09829999999999</v>
      </c>
      <c r="CL766">
        <v>-434.93169999999998</v>
      </c>
      <c r="CM766">
        <v>-217.6799</v>
      </c>
      <c r="CN766">
        <v>13678.59</v>
      </c>
      <c r="CO766">
        <v>14595.62</v>
      </c>
      <c r="CP766">
        <v>14366.45</v>
      </c>
      <c r="CQ766">
        <v>11501.46</v>
      </c>
      <c r="CR766">
        <v>11179.57</v>
      </c>
      <c r="CS766">
        <v>10574.03</v>
      </c>
      <c r="CT766">
        <v>10832.08</v>
      </c>
      <c r="CU766">
        <v>10150.469999999999</v>
      </c>
      <c r="CV766">
        <v>9657.9439999999995</v>
      </c>
      <c r="CW766">
        <v>15369.51</v>
      </c>
      <c r="CX766">
        <v>21448.639999999999</v>
      </c>
      <c r="CY766">
        <v>18653.79</v>
      </c>
      <c r="CZ766">
        <v>19011.919999999998</v>
      </c>
      <c r="DA766">
        <v>19999.53</v>
      </c>
      <c r="DB766">
        <v>49784.79</v>
      </c>
      <c r="DC766">
        <v>46016.61</v>
      </c>
      <c r="DD766">
        <v>55432.07</v>
      </c>
      <c r="DE766">
        <v>47154.68</v>
      </c>
      <c r="DF766">
        <v>45118.59</v>
      </c>
      <c r="DG766">
        <v>36968.57</v>
      </c>
      <c r="DH766">
        <v>34763.839999999997</v>
      </c>
      <c r="DI766">
        <v>28899.08</v>
      </c>
      <c r="DJ766">
        <v>25904.06</v>
      </c>
      <c r="DK766">
        <v>25160.639999999999</v>
      </c>
      <c r="DL766">
        <v>18</v>
      </c>
      <c r="DM766">
        <v>19</v>
      </c>
    </row>
    <row r="767" spans="1:121" hidden="1" x14ac:dyDescent="0.25">
      <c r="A767" t="s">
        <v>62</v>
      </c>
      <c r="B767" t="s">
        <v>61</v>
      </c>
      <c r="C767" t="s">
        <v>61</v>
      </c>
      <c r="D767" t="s">
        <v>61</v>
      </c>
      <c r="E767" t="s">
        <v>61</v>
      </c>
      <c r="F767" t="s">
        <v>61</v>
      </c>
      <c r="G767" t="s">
        <v>61</v>
      </c>
      <c r="H767" t="s">
        <v>61</v>
      </c>
      <c r="I767" t="s">
        <v>199</v>
      </c>
      <c r="J767" s="22">
        <v>43760</v>
      </c>
      <c r="K767" s="28">
        <v>19</v>
      </c>
      <c r="L767">
        <v>19</v>
      </c>
      <c r="M767">
        <v>806</v>
      </c>
      <c r="N767">
        <v>796</v>
      </c>
      <c r="O767">
        <v>1</v>
      </c>
      <c r="P767">
        <v>0</v>
      </c>
      <c r="Q767">
        <v>0</v>
      </c>
      <c r="R767">
        <v>0</v>
      </c>
      <c r="S767" s="28">
        <v>0</v>
      </c>
      <c r="T767">
        <v>49036.79</v>
      </c>
      <c r="U767">
        <v>48118.02</v>
      </c>
      <c r="V767">
        <v>47399.28</v>
      </c>
      <c r="W767">
        <v>47473.5</v>
      </c>
      <c r="X767">
        <v>48848.62</v>
      </c>
      <c r="Y767">
        <v>52679.99</v>
      </c>
      <c r="Z767">
        <v>61803.01</v>
      </c>
      <c r="AA767">
        <v>64303.82</v>
      </c>
      <c r="AB767">
        <v>69209.55</v>
      </c>
      <c r="AC767">
        <v>73823.070000000007</v>
      </c>
      <c r="AD767">
        <v>80382.710000000006</v>
      </c>
      <c r="AE767">
        <v>85253.42</v>
      </c>
      <c r="AF767">
        <v>88460.19</v>
      </c>
      <c r="AG767">
        <v>91778.65</v>
      </c>
      <c r="AH767">
        <v>94531.11</v>
      </c>
      <c r="AI767">
        <v>97964.66</v>
      </c>
      <c r="AJ767">
        <v>100376.6</v>
      </c>
      <c r="AK767">
        <v>87971.86</v>
      </c>
      <c r="AL767">
        <v>87913.87</v>
      </c>
      <c r="AM767">
        <v>92853.06</v>
      </c>
      <c r="AN767">
        <v>86043.08</v>
      </c>
      <c r="AO767">
        <v>75532.83</v>
      </c>
      <c r="AP767">
        <v>61892.71</v>
      </c>
      <c r="AQ767">
        <v>53772.639999999999</v>
      </c>
      <c r="AR767">
        <v>62.687280000000001</v>
      </c>
      <c r="AS767">
        <v>60.457790000000003</v>
      </c>
      <c r="AT767">
        <v>58.925530000000002</v>
      </c>
      <c r="AU767">
        <v>57.596879999999999</v>
      </c>
      <c r="AV767">
        <v>56.659100000000002</v>
      </c>
      <c r="AW767">
        <v>55.924990000000001</v>
      </c>
      <c r="AX767">
        <v>55.988880000000002</v>
      </c>
      <c r="AY767">
        <v>56.47372</v>
      </c>
      <c r="AZ767">
        <v>57.832880000000003</v>
      </c>
      <c r="BA767">
        <v>63.849400000000003</v>
      </c>
      <c r="BB767">
        <v>69.832800000000006</v>
      </c>
      <c r="BC767">
        <v>74.352599999999995</v>
      </c>
      <c r="BD767">
        <v>77.896569999999997</v>
      </c>
      <c r="BE767">
        <v>80.608959999999996</v>
      </c>
      <c r="BF767">
        <v>82.167240000000007</v>
      </c>
      <c r="BG767">
        <v>83.339680000000001</v>
      </c>
      <c r="BH767">
        <v>84.103620000000006</v>
      </c>
      <c r="BI767">
        <v>83.025540000000007</v>
      </c>
      <c r="BJ767">
        <v>79.635279999999995</v>
      </c>
      <c r="BK767">
        <v>75.051289999999995</v>
      </c>
      <c r="BL767">
        <v>71.586770000000001</v>
      </c>
      <c r="BM767">
        <v>68.423100000000005</v>
      </c>
      <c r="BN767">
        <v>66.147959999999998</v>
      </c>
      <c r="BO767">
        <v>64.17774</v>
      </c>
      <c r="BP767">
        <v>-760.03499999999997</v>
      </c>
      <c r="BQ767">
        <v>-846.71749999999997</v>
      </c>
      <c r="BR767">
        <v>-651.37819999999999</v>
      </c>
      <c r="BS767">
        <v>-329.666</v>
      </c>
      <c r="BT767">
        <v>-222.67830000000001</v>
      </c>
      <c r="BU767">
        <v>-276.98509999999999</v>
      </c>
      <c r="BV767">
        <v>-29.795300000000001</v>
      </c>
      <c r="BW767">
        <v>-244.78720000000001</v>
      </c>
      <c r="BX767">
        <v>317.7516</v>
      </c>
      <c r="BY767">
        <v>769.58069999999998</v>
      </c>
      <c r="BZ767">
        <v>916.67150000000004</v>
      </c>
      <c r="CA767">
        <v>1166.943</v>
      </c>
      <c r="CB767">
        <v>2115.9780000000001</v>
      </c>
      <c r="CC767">
        <v>1831.634</v>
      </c>
      <c r="CD767">
        <v>490.27519999999998</v>
      </c>
      <c r="CE767">
        <v>-1268.088</v>
      </c>
      <c r="CF767">
        <v>-2167.0740000000001</v>
      </c>
      <c r="CG767">
        <v>11887.47</v>
      </c>
      <c r="CH767">
        <v>12313.02</v>
      </c>
      <c r="CI767">
        <v>2965.681</v>
      </c>
      <c r="CJ767">
        <v>1343.942</v>
      </c>
      <c r="CK767">
        <v>623.98180000000002</v>
      </c>
      <c r="CL767">
        <v>-308.4436</v>
      </c>
      <c r="CM767">
        <v>-159</v>
      </c>
      <c r="CN767">
        <v>15546.08</v>
      </c>
      <c r="CO767">
        <v>16429.73</v>
      </c>
      <c r="CP767">
        <v>16152.73</v>
      </c>
      <c r="CQ767">
        <v>13204.25</v>
      </c>
      <c r="CR767">
        <v>12835.54</v>
      </c>
      <c r="CS767">
        <v>12239.89</v>
      </c>
      <c r="CT767">
        <v>12503.23</v>
      </c>
      <c r="CU767">
        <v>11736.57</v>
      </c>
      <c r="CV767">
        <v>11834.66</v>
      </c>
      <c r="CW767">
        <v>17671.259999999998</v>
      </c>
      <c r="CX767">
        <v>24475.09</v>
      </c>
      <c r="CY767">
        <v>21935.82</v>
      </c>
      <c r="CZ767">
        <v>22475.99</v>
      </c>
      <c r="DA767">
        <v>23693.1</v>
      </c>
      <c r="DB767">
        <v>54814.26</v>
      </c>
      <c r="DC767">
        <v>51057.13</v>
      </c>
      <c r="DD767">
        <v>61989.24</v>
      </c>
      <c r="DE767">
        <v>51557.56</v>
      </c>
      <c r="DF767">
        <v>50188.12</v>
      </c>
      <c r="DG767">
        <v>41683.56</v>
      </c>
      <c r="DH767">
        <v>39945.839999999997</v>
      </c>
      <c r="DI767">
        <v>32560.15</v>
      </c>
      <c r="DJ767">
        <v>29096.31</v>
      </c>
      <c r="DK767">
        <v>28085.52</v>
      </c>
      <c r="DL767">
        <v>18</v>
      </c>
      <c r="DM767">
        <v>20</v>
      </c>
    </row>
    <row r="768" spans="1:121" hidden="1" x14ac:dyDescent="0.25">
      <c r="A768" t="s">
        <v>62</v>
      </c>
      <c r="B768" t="s">
        <v>108</v>
      </c>
      <c r="C768" t="s">
        <v>61</v>
      </c>
      <c r="D768" t="s">
        <v>108</v>
      </c>
      <c r="E768" t="s">
        <v>61</v>
      </c>
      <c r="F768" t="s">
        <v>61</v>
      </c>
      <c r="G768" t="s">
        <v>61</v>
      </c>
      <c r="H768" t="s">
        <v>61</v>
      </c>
      <c r="I768" t="s">
        <v>199</v>
      </c>
      <c r="J768" s="22">
        <v>43760</v>
      </c>
      <c r="K768" s="28">
        <v>19</v>
      </c>
      <c r="L768">
        <v>19</v>
      </c>
      <c r="M768">
        <v>28</v>
      </c>
      <c r="N768">
        <v>28</v>
      </c>
      <c r="O768">
        <v>1</v>
      </c>
      <c r="P768">
        <v>0</v>
      </c>
      <c r="Q768">
        <v>0</v>
      </c>
      <c r="R768">
        <v>1</v>
      </c>
      <c r="S768" s="28">
        <v>1</v>
      </c>
      <c r="AR768">
        <v>61.732140000000001</v>
      </c>
      <c r="AS768">
        <v>59.553570000000001</v>
      </c>
      <c r="AT768">
        <v>57.946429999999999</v>
      </c>
      <c r="AU768">
        <v>57.160710000000002</v>
      </c>
      <c r="AV768">
        <v>56.410710000000002</v>
      </c>
      <c r="AW768">
        <v>55.732140000000001</v>
      </c>
      <c r="AX768">
        <v>55.178570000000001</v>
      </c>
      <c r="AY768">
        <v>54.875</v>
      </c>
      <c r="AZ768">
        <v>56.714289999999998</v>
      </c>
      <c r="BA768">
        <v>63.553570000000001</v>
      </c>
      <c r="BB768">
        <v>70.071430000000007</v>
      </c>
      <c r="BC768">
        <v>74.803569999999993</v>
      </c>
      <c r="BD768">
        <v>78.678569999999993</v>
      </c>
      <c r="BE768">
        <v>81.589290000000005</v>
      </c>
      <c r="BF768">
        <v>82.892859999999999</v>
      </c>
      <c r="BG768">
        <v>83.25</v>
      </c>
      <c r="BH768">
        <v>83.535709999999995</v>
      </c>
      <c r="BI768">
        <v>81.892859999999999</v>
      </c>
      <c r="BJ768">
        <v>78.25</v>
      </c>
      <c r="BK768">
        <v>73.535709999999995</v>
      </c>
      <c r="BL768">
        <v>70.232150000000004</v>
      </c>
      <c r="BM768">
        <v>67.339290000000005</v>
      </c>
      <c r="BN768">
        <v>65.410719999999998</v>
      </c>
      <c r="BO768">
        <v>63.267859999999999</v>
      </c>
      <c r="DL768">
        <v>18</v>
      </c>
      <c r="DM768">
        <v>20</v>
      </c>
    </row>
    <row r="769" spans="1:117" hidden="1" x14ac:dyDescent="0.25">
      <c r="A769" t="s">
        <v>62</v>
      </c>
      <c r="B769" t="s">
        <v>104</v>
      </c>
      <c r="C769" t="s">
        <v>104</v>
      </c>
      <c r="D769" t="s">
        <v>61</v>
      </c>
      <c r="E769" t="s">
        <v>61</v>
      </c>
      <c r="F769" t="s">
        <v>61</v>
      </c>
      <c r="G769" t="s">
        <v>61</v>
      </c>
      <c r="H769" t="s">
        <v>61</v>
      </c>
      <c r="I769" t="s">
        <v>199</v>
      </c>
      <c r="J769" s="22">
        <v>43760</v>
      </c>
      <c r="K769" s="28">
        <v>19</v>
      </c>
      <c r="L769">
        <v>19</v>
      </c>
      <c r="M769">
        <v>60</v>
      </c>
      <c r="N769">
        <v>60</v>
      </c>
      <c r="O769">
        <v>1</v>
      </c>
      <c r="P769">
        <v>1</v>
      </c>
      <c r="Q769">
        <v>0</v>
      </c>
      <c r="R769">
        <v>0</v>
      </c>
      <c r="S769" s="28">
        <v>1</v>
      </c>
      <c r="AR769">
        <v>62.416670000000003</v>
      </c>
      <c r="AS769">
        <v>62.766669999999998</v>
      </c>
      <c r="AT769">
        <v>60.975000000000001</v>
      </c>
      <c r="AU769">
        <v>56.916670000000003</v>
      </c>
      <c r="AV769">
        <v>55.283329999999999</v>
      </c>
      <c r="AW769">
        <v>53.183329999999998</v>
      </c>
      <c r="AX769">
        <v>52.441670000000002</v>
      </c>
      <c r="AY769">
        <v>52.258330000000001</v>
      </c>
      <c r="AZ769">
        <v>53.266669999999998</v>
      </c>
      <c r="BA769">
        <v>59.9</v>
      </c>
      <c r="BB769">
        <v>67.733329999999995</v>
      </c>
      <c r="BC769">
        <v>73.866669999999999</v>
      </c>
      <c r="BD769">
        <v>77.866669999999999</v>
      </c>
      <c r="BE769">
        <v>81.900000000000006</v>
      </c>
      <c r="BF769">
        <v>85.125</v>
      </c>
      <c r="BG769">
        <v>88.016670000000005</v>
      </c>
      <c r="BH769">
        <v>89.358329999999995</v>
      </c>
      <c r="BI769">
        <v>87.133330000000001</v>
      </c>
      <c r="BJ769">
        <v>81.583340000000007</v>
      </c>
      <c r="BK769">
        <v>74.599999999999994</v>
      </c>
      <c r="BL769">
        <v>70.591660000000005</v>
      </c>
      <c r="BM769">
        <v>67.291659999999993</v>
      </c>
      <c r="BN769">
        <v>64.45</v>
      </c>
      <c r="BO769">
        <v>61.966670000000001</v>
      </c>
      <c r="DL769">
        <v>18</v>
      </c>
      <c r="DM769">
        <v>20</v>
      </c>
    </row>
    <row r="770" spans="1:117" hidden="1" x14ac:dyDescent="0.25">
      <c r="A770" t="s">
        <v>62</v>
      </c>
      <c r="B770" t="s">
        <v>29</v>
      </c>
      <c r="C770" t="s">
        <v>29</v>
      </c>
      <c r="D770" t="s">
        <v>61</v>
      </c>
      <c r="E770" t="s">
        <v>61</v>
      </c>
      <c r="F770" t="s">
        <v>61</v>
      </c>
      <c r="G770" t="s">
        <v>61</v>
      </c>
      <c r="H770" t="s">
        <v>61</v>
      </c>
      <c r="I770" t="s">
        <v>199</v>
      </c>
      <c r="J770" s="22">
        <v>43760</v>
      </c>
      <c r="K770" s="28">
        <v>19</v>
      </c>
      <c r="L770">
        <v>19</v>
      </c>
      <c r="M770">
        <v>36</v>
      </c>
      <c r="N770">
        <v>36</v>
      </c>
      <c r="O770">
        <v>1</v>
      </c>
      <c r="P770">
        <v>1</v>
      </c>
      <c r="Q770">
        <v>0</v>
      </c>
      <c r="R770">
        <v>0</v>
      </c>
      <c r="S770" s="28">
        <v>1</v>
      </c>
      <c r="AR770">
        <v>62.041670000000003</v>
      </c>
      <c r="AS770">
        <v>60.22222</v>
      </c>
      <c r="AT770">
        <v>57.833329999999997</v>
      </c>
      <c r="AU770">
        <v>57.236109999999996</v>
      </c>
      <c r="AV770">
        <v>55.84722</v>
      </c>
      <c r="AW770">
        <v>54.15278</v>
      </c>
      <c r="AX770">
        <v>52.958329999999997</v>
      </c>
      <c r="AY770">
        <v>52.361109999999996</v>
      </c>
      <c r="AZ770">
        <v>55.638890000000004</v>
      </c>
      <c r="BA770">
        <v>61.319450000000003</v>
      </c>
      <c r="BB770">
        <v>65.319450000000003</v>
      </c>
      <c r="BC770">
        <v>70</v>
      </c>
      <c r="BD770">
        <v>74.986109999999996</v>
      </c>
      <c r="BE770">
        <v>78.375</v>
      </c>
      <c r="BF770">
        <v>80.763890000000004</v>
      </c>
      <c r="BG770">
        <v>82.166669999999996</v>
      </c>
      <c r="BH770">
        <v>83.166669999999996</v>
      </c>
      <c r="BI770">
        <v>82.875</v>
      </c>
      <c r="BJ770">
        <v>80.291659999999993</v>
      </c>
      <c r="BK770">
        <v>76.5</v>
      </c>
      <c r="BL770">
        <v>72.19444</v>
      </c>
      <c r="BM770">
        <v>69.902780000000007</v>
      </c>
      <c r="BN770">
        <v>66.013890000000004</v>
      </c>
      <c r="BO770">
        <v>64.041669999999996</v>
      </c>
      <c r="DL770">
        <v>18</v>
      </c>
      <c r="DM770">
        <v>20</v>
      </c>
    </row>
    <row r="771" spans="1:117" hidden="1" x14ac:dyDescent="0.25">
      <c r="A771" t="s">
        <v>62</v>
      </c>
      <c r="B771" t="s">
        <v>35</v>
      </c>
      <c r="C771" t="s">
        <v>61</v>
      </c>
      <c r="D771" t="s">
        <v>61</v>
      </c>
      <c r="E771" t="s">
        <v>35</v>
      </c>
      <c r="F771" t="s">
        <v>61</v>
      </c>
      <c r="G771" t="s">
        <v>61</v>
      </c>
      <c r="H771" t="s">
        <v>61</v>
      </c>
      <c r="I771" t="s">
        <v>199</v>
      </c>
      <c r="J771" s="22">
        <v>43760</v>
      </c>
      <c r="K771" s="28">
        <v>19</v>
      </c>
      <c r="L771">
        <v>19</v>
      </c>
      <c r="M771">
        <v>17</v>
      </c>
      <c r="N771">
        <v>17</v>
      </c>
      <c r="O771">
        <v>1</v>
      </c>
      <c r="P771">
        <v>0</v>
      </c>
      <c r="Q771">
        <v>0</v>
      </c>
      <c r="R771">
        <v>0</v>
      </c>
      <c r="S771" s="28">
        <v>0</v>
      </c>
      <c r="T771">
        <v>411.77</v>
      </c>
      <c r="U771">
        <v>398.858</v>
      </c>
      <c r="V771">
        <v>396.65699999999998</v>
      </c>
      <c r="W771">
        <v>399.82400000000001</v>
      </c>
      <c r="X771">
        <v>399.80799999999999</v>
      </c>
      <c r="Y771">
        <v>410.06</v>
      </c>
      <c r="Z771">
        <v>477.85700000000003</v>
      </c>
      <c r="AA771">
        <v>530.15800000000002</v>
      </c>
      <c r="AB771">
        <v>637.33500000000004</v>
      </c>
      <c r="AC771">
        <v>743.54399999999998</v>
      </c>
      <c r="AD771">
        <v>803.827</v>
      </c>
      <c r="AE771">
        <v>934.49</v>
      </c>
      <c r="AF771">
        <v>998.17100000000005</v>
      </c>
      <c r="AG771">
        <v>1050.441</v>
      </c>
      <c r="AH771">
        <v>1017.285</v>
      </c>
      <c r="AI771">
        <v>997.03200000000004</v>
      </c>
      <c r="AJ771">
        <v>1222.9349999999999</v>
      </c>
      <c r="AK771">
        <v>745.52700000000004</v>
      </c>
      <c r="AL771">
        <v>680.96799999999996</v>
      </c>
      <c r="AM771">
        <v>1019.152</v>
      </c>
      <c r="AN771">
        <v>1101.847</v>
      </c>
      <c r="AO771">
        <v>944.76300000000003</v>
      </c>
      <c r="AP771">
        <v>513.97</v>
      </c>
      <c r="AQ771">
        <v>420.26299999999998</v>
      </c>
      <c r="AR771">
        <v>61.647060000000003</v>
      </c>
      <c r="AS771">
        <v>59.176470000000002</v>
      </c>
      <c r="AT771">
        <v>57.558819999999997</v>
      </c>
      <c r="AU771">
        <v>56.794119999999999</v>
      </c>
      <c r="AV771">
        <v>56</v>
      </c>
      <c r="AW771">
        <v>55.558819999999997</v>
      </c>
      <c r="AX771">
        <v>55.411760000000001</v>
      </c>
      <c r="AY771">
        <v>55.264710000000001</v>
      </c>
      <c r="AZ771">
        <v>57.147060000000003</v>
      </c>
      <c r="BA771">
        <v>64.029409999999999</v>
      </c>
      <c r="BB771">
        <v>69.764709999999994</v>
      </c>
      <c r="BC771">
        <v>74.441180000000003</v>
      </c>
      <c r="BD771">
        <v>78.205879999999993</v>
      </c>
      <c r="BE771">
        <v>81.264709999999994</v>
      </c>
      <c r="BF771">
        <v>82.411760000000001</v>
      </c>
      <c r="BG771">
        <v>83</v>
      </c>
      <c r="BH771">
        <v>83.529409999999999</v>
      </c>
      <c r="BI771">
        <v>82.088239999999999</v>
      </c>
      <c r="BJ771">
        <v>78.352940000000004</v>
      </c>
      <c r="BK771">
        <v>73.529409999999999</v>
      </c>
      <c r="BL771">
        <v>70.029409999999999</v>
      </c>
      <c r="BM771">
        <v>67.323530000000005</v>
      </c>
      <c r="BN771">
        <v>65.470590000000001</v>
      </c>
      <c r="BO771">
        <v>63.382350000000002</v>
      </c>
      <c r="BP771">
        <v>-21.22259</v>
      </c>
      <c r="BQ771">
        <v>-16.273060000000001</v>
      </c>
      <c r="BR771">
        <v>-20.66499</v>
      </c>
      <c r="BS771">
        <v>-25.312940000000001</v>
      </c>
      <c r="BT771">
        <v>-20.636849999999999</v>
      </c>
      <c r="BU771">
        <v>-19.516159999999999</v>
      </c>
      <c r="BV771">
        <v>-10.470280000000001</v>
      </c>
      <c r="BW771">
        <v>-2.250702</v>
      </c>
      <c r="BX771">
        <v>-6.9585929999999996</v>
      </c>
      <c r="BY771">
        <v>26.224080000000001</v>
      </c>
      <c r="BZ771">
        <v>57.492959999999997</v>
      </c>
      <c r="CA771">
        <v>-39.963540000000002</v>
      </c>
      <c r="CB771">
        <v>-37.61703</v>
      </c>
      <c r="CC771">
        <v>-62.558700000000002</v>
      </c>
      <c r="CD771">
        <v>-39.072769999999998</v>
      </c>
      <c r="CE771">
        <v>-58.24174</v>
      </c>
      <c r="CF771">
        <v>-337.09219999999999</v>
      </c>
      <c r="CG771">
        <v>78.983689999999996</v>
      </c>
      <c r="CH771">
        <v>207.53749999999999</v>
      </c>
      <c r="CI771">
        <v>-58.098799999999997</v>
      </c>
      <c r="CJ771">
        <v>-232.8415</v>
      </c>
      <c r="CK771">
        <v>-312.6463</v>
      </c>
      <c r="CL771">
        <v>-87.752989999999997</v>
      </c>
      <c r="CM771">
        <v>-13.423450000000001</v>
      </c>
      <c r="CN771">
        <v>35.244140000000002</v>
      </c>
      <c r="CO771">
        <v>33.534460000000003</v>
      </c>
      <c r="CP771">
        <v>33.762189999999997</v>
      </c>
      <c r="CQ771">
        <v>28.708960000000001</v>
      </c>
      <c r="CR771">
        <v>26.393519999999999</v>
      </c>
      <c r="CS771">
        <v>31.811679999999999</v>
      </c>
      <c r="CT771">
        <v>70.468869999999995</v>
      </c>
      <c r="CU771">
        <v>63.494329999999998</v>
      </c>
      <c r="CV771">
        <v>41.283439999999999</v>
      </c>
      <c r="CW771">
        <v>51.598190000000002</v>
      </c>
      <c r="CX771">
        <v>357.71589999999998</v>
      </c>
      <c r="CY771">
        <v>305.947</v>
      </c>
      <c r="CZ771">
        <v>340.012</v>
      </c>
      <c r="DA771">
        <v>214.2028</v>
      </c>
      <c r="DB771">
        <v>394.65309999999999</v>
      </c>
      <c r="DC771">
        <v>275.23809999999997</v>
      </c>
      <c r="DD771">
        <v>412.9941</v>
      </c>
      <c r="DE771">
        <v>455.96690000000001</v>
      </c>
      <c r="DF771">
        <v>368.07339999999999</v>
      </c>
      <c r="DG771">
        <v>454.37900000000002</v>
      </c>
      <c r="DH771">
        <v>558.15800000000002</v>
      </c>
      <c r="DI771">
        <v>521.24130000000002</v>
      </c>
      <c r="DJ771">
        <v>78.529499999999999</v>
      </c>
      <c r="DK771">
        <v>40.7134</v>
      </c>
      <c r="DL771">
        <v>18</v>
      </c>
      <c r="DM771">
        <v>20</v>
      </c>
    </row>
    <row r="772" spans="1:117" hidden="1" x14ac:dyDescent="0.25">
      <c r="A772" t="s">
        <v>62</v>
      </c>
      <c r="B772" t="s">
        <v>39</v>
      </c>
      <c r="C772" t="s">
        <v>39</v>
      </c>
      <c r="D772" t="s">
        <v>61</v>
      </c>
      <c r="E772" t="s">
        <v>61</v>
      </c>
      <c r="F772" t="s">
        <v>61</v>
      </c>
      <c r="G772" t="s">
        <v>61</v>
      </c>
      <c r="H772" t="s">
        <v>61</v>
      </c>
      <c r="I772" t="s">
        <v>199</v>
      </c>
      <c r="J772" s="22">
        <v>43760</v>
      </c>
      <c r="K772" s="28">
        <v>19</v>
      </c>
      <c r="L772">
        <v>19</v>
      </c>
      <c r="M772">
        <v>49</v>
      </c>
      <c r="N772">
        <v>47</v>
      </c>
      <c r="O772">
        <v>1</v>
      </c>
      <c r="P772">
        <v>0</v>
      </c>
      <c r="Q772">
        <v>0</v>
      </c>
      <c r="R772">
        <v>0</v>
      </c>
      <c r="S772" s="28">
        <v>0</v>
      </c>
      <c r="T772">
        <v>2535.4090000000001</v>
      </c>
      <c r="U772">
        <v>2554.54</v>
      </c>
      <c r="V772">
        <v>2395.5639999999999</v>
      </c>
      <c r="W772">
        <v>2161.069</v>
      </c>
      <c r="X772">
        <v>2121.933</v>
      </c>
      <c r="Y772">
        <v>2459.759</v>
      </c>
      <c r="Z772">
        <v>2695.45</v>
      </c>
      <c r="AA772">
        <v>2754.4050000000002</v>
      </c>
      <c r="AB772">
        <v>3062.23</v>
      </c>
      <c r="AC772">
        <v>3052.4540000000002</v>
      </c>
      <c r="AD772">
        <v>3301.232</v>
      </c>
      <c r="AE772">
        <v>3427.6880000000001</v>
      </c>
      <c r="AF772">
        <v>3469.4960000000001</v>
      </c>
      <c r="AG772">
        <v>3629.645</v>
      </c>
      <c r="AH772">
        <v>3868.2660000000001</v>
      </c>
      <c r="AI772">
        <v>3989.0369999999998</v>
      </c>
      <c r="AJ772">
        <v>3955.569</v>
      </c>
      <c r="AK772">
        <v>3364.96</v>
      </c>
      <c r="AL772">
        <v>3071.5450000000001</v>
      </c>
      <c r="AM772">
        <v>3815.3310000000001</v>
      </c>
      <c r="AN772">
        <v>4014.5210000000002</v>
      </c>
      <c r="AO772">
        <v>3523.357</v>
      </c>
      <c r="AP772">
        <v>2935.7890000000002</v>
      </c>
      <c r="AQ772">
        <v>2679.9679999999998</v>
      </c>
      <c r="AR772">
        <v>64.442859999999996</v>
      </c>
      <c r="AS772">
        <v>61.496789999999997</v>
      </c>
      <c r="AT772">
        <v>59.309620000000002</v>
      </c>
      <c r="AU772">
        <v>58.057729999999999</v>
      </c>
      <c r="AV772">
        <v>56.870559999999998</v>
      </c>
      <c r="AW772">
        <v>56.35277</v>
      </c>
      <c r="AX772">
        <v>55.18338</v>
      </c>
      <c r="AY772">
        <v>55.20496</v>
      </c>
      <c r="AZ772">
        <v>57.144019999999998</v>
      </c>
      <c r="BA772">
        <v>62.982219999999998</v>
      </c>
      <c r="BB772">
        <v>68.513999999999996</v>
      </c>
      <c r="BC772">
        <v>71.762100000000004</v>
      </c>
      <c r="BD772">
        <v>75.391549999999995</v>
      </c>
      <c r="BE772">
        <v>78.132649999999998</v>
      </c>
      <c r="BF772">
        <v>80.330609999999993</v>
      </c>
      <c r="BG772">
        <v>82.147229999999993</v>
      </c>
      <c r="BH772">
        <v>83.168800000000005</v>
      </c>
      <c r="BI772">
        <v>83.248109999999997</v>
      </c>
      <c r="BJ772">
        <v>80.881339999999994</v>
      </c>
      <c r="BK772">
        <v>77.111670000000004</v>
      </c>
      <c r="BL772">
        <v>73.097080000000005</v>
      </c>
      <c r="BM772">
        <v>70.079300000000003</v>
      </c>
      <c r="BN772">
        <v>67.917490000000001</v>
      </c>
      <c r="BO772">
        <v>65.622450000000001</v>
      </c>
      <c r="BP772">
        <v>-27.313690000000001</v>
      </c>
      <c r="BQ772">
        <v>-38.650959999999998</v>
      </c>
      <c r="BR772">
        <v>-6.2267679999999999</v>
      </c>
      <c r="BS772">
        <v>136.726</v>
      </c>
      <c r="BT772">
        <v>184.9545</v>
      </c>
      <c r="BU772">
        <v>126.6238</v>
      </c>
      <c r="BV772">
        <v>-86.19068</v>
      </c>
      <c r="BW772">
        <v>-13.59135</v>
      </c>
      <c r="BX772">
        <v>35.472320000000003</v>
      </c>
      <c r="BY772">
        <v>48.67315</v>
      </c>
      <c r="BZ772">
        <v>99.373919999999998</v>
      </c>
      <c r="CA772">
        <v>91.016810000000007</v>
      </c>
      <c r="CB772">
        <v>156.40610000000001</v>
      </c>
      <c r="CC772">
        <v>114.29770000000001</v>
      </c>
      <c r="CD772">
        <v>110.9131</v>
      </c>
      <c r="CE772">
        <v>124.40260000000001</v>
      </c>
      <c r="CF772">
        <v>97.898359999999997</v>
      </c>
      <c r="CG772">
        <v>613.35850000000005</v>
      </c>
      <c r="CH772">
        <v>964.18719999999996</v>
      </c>
      <c r="CI772">
        <v>236.99719999999999</v>
      </c>
      <c r="CJ772">
        <v>-27.248480000000001</v>
      </c>
      <c r="CK772">
        <v>72.855609999999999</v>
      </c>
      <c r="CL772">
        <v>79.947720000000004</v>
      </c>
      <c r="CM772">
        <v>50.32985</v>
      </c>
      <c r="CN772">
        <v>3885.069</v>
      </c>
      <c r="CO772">
        <v>5687.9780000000001</v>
      </c>
      <c r="CP772">
        <v>5603.6450000000004</v>
      </c>
      <c r="CQ772">
        <v>3722.723</v>
      </c>
      <c r="CR772">
        <v>2894.194</v>
      </c>
      <c r="CS772">
        <v>1982.9390000000001</v>
      </c>
      <c r="CT772">
        <v>1216.6769999999999</v>
      </c>
      <c r="CU772">
        <v>1008.75</v>
      </c>
      <c r="CV772">
        <v>1498.789</v>
      </c>
      <c r="CW772">
        <v>2170.1669999999999</v>
      </c>
      <c r="CX772">
        <v>3175.145</v>
      </c>
      <c r="CY772">
        <v>3158.43</v>
      </c>
      <c r="CZ772">
        <v>3805.3739999999998</v>
      </c>
      <c r="DA772">
        <v>3904.5210000000002</v>
      </c>
      <c r="DB772">
        <v>3575.1149999999998</v>
      </c>
      <c r="DC772">
        <v>3997.1019999999999</v>
      </c>
      <c r="DD772">
        <v>4956.4859999999999</v>
      </c>
      <c r="DE772">
        <v>10801.97</v>
      </c>
      <c r="DF772">
        <v>18824.86</v>
      </c>
      <c r="DG772">
        <v>10307.41</v>
      </c>
      <c r="DH772">
        <v>13831.54</v>
      </c>
      <c r="DI772">
        <v>10302.709999999999</v>
      </c>
      <c r="DJ772">
        <v>11555.09</v>
      </c>
      <c r="DK772">
        <v>10663.09</v>
      </c>
      <c r="DL772">
        <v>18</v>
      </c>
      <c r="DM772">
        <v>19</v>
      </c>
    </row>
    <row r="773" spans="1:117" hidden="1" x14ac:dyDescent="0.25">
      <c r="A773" t="s">
        <v>62</v>
      </c>
      <c r="B773" t="s">
        <v>189</v>
      </c>
      <c r="C773" t="s">
        <v>189</v>
      </c>
      <c r="D773" t="s">
        <v>61</v>
      </c>
      <c r="E773" t="s">
        <v>61</v>
      </c>
      <c r="F773" t="s">
        <v>61</v>
      </c>
      <c r="G773" t="s">
        <v>61</v>
      </c>
      <c r="H773" t="s">
        <v>61</v>
      </c>
      <c r="I773" t="s">
        <v>199</v>
      </c>
      <c r="J773" s="22">
        <v>43760</v>
      </c>
      <c r="K773" s="28">
        <v>19</v>
      </c>
      <c r="L773">
        <v>19</v>
      </c>
      <c r="M773">
        <v>186</v>
      </c>
      <c r="N773">
        <v>183</v>
      </c>
      <c r="O773">
        <v>1</v>
      </c>
      <c r="P773">
        <v>0</v>
      </c>
      <c r="Q773">
        <v>0</v>
      </c>
      <c r="R773">
        <v>0</v>
      </c>
      <c r="S773" s="28">
        <v>0</v>
      </c>
      <c r="T773">
        <v>8469.2839999999997</v>
      </c>
      <c r="U773">
        <v>8382.8420000000006</v>
      </c>
      <c r="V773">
        <v>8294.0689999999995</v>
      </c>
      <c r="W773">
        <v>8350.3050000000003</v>
      </c>
      <c r="X773">
        <v>8532.2540000000008</v>
      </c>
      <c r="Y773">
        <v>9586.5789999999997</v>
      </c>
      <c r="Z773">
        <v>11404.26</v>
      </c>
      <c r="AA773">
        <v>12282.89</v>
      </c>
      <c r="AB773">
        <v>13471.64</v>
      </c>
      <c r="AC773">
        <v>15106.01</v>
      </c>
      <c r="AD773">
        <v>16702.22</v>
      </c>
      <c r="AE773">
        <v>18101.830000000002</v>
      </c>
      <c r="AF773">
        <v>18708.12</v>
      </c>
      <c r="AG773">
        <v>19086.57</v>
      </c>
      <c r="AH773">
        <v>19260.189999999999</v>
      </c>
      <c r="AI773">
        <v>19576.87</v>
      </c>
      <c r="AJ773">
        <v>19516.48</v>
      </c>
      <c r="AK773">
        <v>16906.25</v>
      </c>
      <c r="AL773">
        <v>16340.19</v>
      </c>
      <c r="AM773">
        <v>16007.82</v>
      </c>
      <c r="AN773">
        <v>14229.54</v>
      </c>
      <c r="AO773">
        <v>12377.21</v>
      </c>
      <c r="AP773">
        <v>10244.75</v>
      </c>
      <c r="AQ773">
        <v>9180.5110000000004</v>
      </c>
      <c r="AR773">
        <v>63.795949999999998</v>
      </c>
      <c r="AS773">
        <v>60.934669999999997</v>
      </c>
      <c r="AT773">
        <v>59.09196</v>
      </c>
      <c r="AU773">
        <v>57.926479999999998</v>
      </c>
      <c r="AV773">
        <v>56.931229999999999</v>
      </c>
      <c r="AW773">
        <v>56.289070000000002</v>
      </c>
      <c r="AX773">
        <v>56.757440000000003</v>
      </c>
      <c r="AY773">
        <v>57.810639999999999</v>
      </c>
      <c r="AZ773">
        <v>58.873220000000003</v>
      </c>
      <c r="BA773">
        <v>64.031450000000007</v>
      </c>
      <c r="BB773">
        <v>69.996189999999999</v>
      </c>
      <c r="BC773">
        <v>73.83896</v>
      </c>
      <c r="BD773">
        <v>77.545760000000001</v>
      </c>
      <c r="BE773">
        <v>80.056579999999997</v>
      </c>
      <c r="BF773">
        <v>81.467870000000005</v>
      </c>
      <c r="BG773">
        <v>82.898910000000001</v>
      </c>
      <c r="BH773">
        <v>83.779759999999996</v>
      </c>
      <c r="BI773">
        <v>83.176109999999994</v>
      </c>
      <c r="BJ773">
        <v>80.341089999999994</v>
      </c>
      <c r="BK773">
        <v>76.824770000000001</v>
      </c>
      <c r="BL773">
        <v>73.228870000000001</v>
      </c>
      <c r="BM773">
        <v>69.504320000000007</v>
      </c>
      <c r="BN773">
        <v>67.248500000000007</v>
      </c>
      <c r="BO773">
        <v>65.264880000000005</v>
      </c>
      <c r="BP773">
        <v>85.221549999999993</v>
      </c>
      <c r="BQ773">
        <v>-30.26333</v>
      </c>
      <c r="BR773">
        <v>-6.7155230000000001</v>
      </c>
      <c r="BS773">
        <v>18.847740000000002</v>
      </c>
      <c r="BT773">
        <v>42.215000000000003</v>
      </c>
      <c r="BU773">
        <v>-13.0855</v>
      </c>
      <c r="BV773">
        <v>-254.3956</v>
      </c>
      <c r="BW773">
        <v>41.196719999999999</v>
      </c>
      <c r="BX773">
        <v>25.704260000000001</v>
      </c>
      <c r="BY773">
        <v>234.9999</v>
      </c>
      <c r="BZ773">
        <v>373.73610000000002</v>
      </c>
      <c r="CA773">
        <v>454.56439999999998</v>
      </c>
      <c r="CB773">
        <v>654.40920000000006</v>
      </c>
      <c r="CC773">
        <v>473.9348</v>
      </c>
      <c r="CD773">
        <v>129.68790000000001</v>
      </c>
      <c r="CE773">
        <v>-173.5052</v>
      </c>
      <c r="CF773">
        <v>-100.1846</v>
      </c>
      <c r="CG773">
        <v>2140.9479999999999</v>
      </c>
      <c r="CH773">
        <v>2140.4580000000001</v>
      </c>
      <c r="CI773">
        <v>806.18830000000003</v>
      </c>
      <c r="CJ773">
        <v>791.8999</v>
      </c>
      <c r="CK773">
        <v>543.00559999999996</v>
      </c>
      <c r="CL773">
        <v>324.42020000000002</v>
      </c>
      <c r="CM773">
        <v>221.33160000000001</v>
      </c>
      <c r="CN773">
        <v>5710.3410000000003</v>
      </c>
      <c r="CO773">
        <v>5074.777</v>
      </c>
      <c r="CP773">
        <v>5333.8090000000002</v>
      </c>
      <c r="CQ773">
        <v>4344.5519999999997</v>
      </c>
      <c r="CR773">
        <v>5366.335</v>
      </c>
      <c r="CS773">
        <v>5376.7079999999996</v>
      </c>
      <c r="CT773">
        <v>4917.674</v>
      </c>
      <c r="CU773">
        <v>6801.2489999999998</v>
      </c>
      <c r="CV773">
        <v>5438.732</v>
      </c>
      <c r="CW773">
        <v>6377.67</v>
      </c>
      <c r="CX773">
        <v>8373.23</v>
      </c>
      <c r="CY773">
        <v>7217.8950000000004</v>
      </c>
      <c r="CZ773">
        <v>6775.4939999999997</v>
      </c>
      <c r="DA773">
        <v>7202.2370000000001</v>
      </c>
      <c r="DB773">
        <v>16284.59</v>
      </c>
      <c r="DC773">
        <v>17382.439999999999</v>
      </c>
      <c r="DD773">
        <v>23883.87</v>
      </c>
      <c r="DE773">
        <v>15979.18</v>
      </c>
      <c r="DF773">
        <v>16958.27</v>
      </c>
      <c r="DG773">
        <v>15339.97</v>
      </c>
      <c r="DH773">
        <v>9906.1820000000007</v>
      </c>
      <c r="DI773">
        <v>8435.7109999999993</v>
      </c>
      <c r="DJ773">
        <v>9107.3080000000009</v>
      </c>
      <c r="DK773">
        <v>8192.2219999999998</v>
      </c>
      <c r="DL773">
        <v>18</v>
      </c>
      <c r="DM773">
        <v>20</v>
      </c>
    </row>
    <row r="774" spans="1:117" hidden="1" x14ac:dyDescent="0.25">
      <c r="A774" t="s">
        <v>62</v>
      </c>
      <c r="B774" t="s">
        <v>209</v>
      </c>
      <c r="C774" t="s">
        <v>61</v>
      </c>
      <c r="D774" t="s">
        <v>61</v>
      </c>
      <c r="E774" t="s">
        <v>61</v>
      </c>
      <c r="F774" t="s">
        <v>61</v>
      </c>
      <c r="G774" t="s">
        <v>61</v>
      </c>
      <c r="H774" t="s">
        <v>209</v>
      </c>
      <c r="I774" t="s">
        <v>199</v>
      </c>
      <c r="J774" s="22">
        <v>43760</v>
      </c>
      <c r="K774" s="28">
        <v>19</v>
      </c>
      <c r="L774">
        <v>19</v>
      </c>
      <c r="M774">
        <v>15</v>
      </c>
      <c r="N774">
        <v>14</v>
      </c>
      <c r="O774">
        <v>1</v>
      </c>
      <c r="P774">
        <v>0</v>
      </c>
      <c r="Q774">
        <v>0</v>
      </c>
      <c r="R774">
        <v>0</v>
      </c>
      <c r="S774" s="28">
        <v>0</v>
      </c>
      <c r="T774">
        <v>12.090999999999999</v>
      </c>
      <c r="U774">
        <v>15.766920000000001</v>
      </c>
      <c r="V774">
        <v>13.027620000000001</v>
      </c>
      <c r="W774">
        <v>11.59746</v>
      </c>
      <c r="X774">
        <v>20.25808</v>
      </c>
      <c r="Y774">
        <v>17.623850000000001</v>
      </c>
      <c r="Z774">
        <v>18.082540000000002</v>
      </c>
      <c r="AA774">
        <v>22.244769999999999</v>
      </c>
      <c r="AB774">
        <v>39.381320000000002</v>
      </c>
      <c r="AC774">
        <v>50.803370000000001</v>
      </c>
      <c r="AD774">
        <v>65.530450000000002</v>
      </c>
      <c r="AE774">
        <v>70.430449999999993</v>
      </c>
      <c r="AF774">
        <v>87.376310000000004</v>
      </c>
      <c r="AG774">
        <v>98.25085</v>
      </c>
      <c r="AH774">
        <v>113.3322</v>
      </c>
      <c r="AI774">
        <v>123.0104</v>
      </c>
      <c r="AJ774">
        <v>122.0787</v>
      </c>
      <c r="AK774">
        <v>73.798770000000005</v>
      </c>
      <c r="AL774">
        <v>72.97269</v>
      </c>
      <c r="AM774">
        <v>87.933800000000005</v>
      </c>
      <c r="AN774">
        <v>62.852150000000002</v>
      </c>
      <c r="AO774">
        <v>38.01831</v>
      </c>
      <c r="AP774">
        <v>13.11669</v>
      </c>
      <c r="AQ774">
        <v>12.94354</v>
      </c>
      <c r="AR774">
        <v>62.933329999999998</v>
      </c>
      <c r="AS774">
        <v>61.18974</v>
      </c>
      <c r="AT774">
        <v>59.68974</v>
      </c>
      <c r="AU774">
        <v>57.794870000000003</v>
      </c>
      <c r="AV774">
        <v>56.361539999999998</v>
      </c>
      <c r="AW774">
        <v>54.748719999999999</v>
      </c>
      <c r="AX774">
        <v>53.964100000000002</v>
      </c>
      <c r="AY774">
        <v>53.74615</v>
      </c>
      <c r="AZ774">
        <v>55.179490000000001</v>
      </c>
      <c r="BA774">
        <v>61.743589999999998</v>
      </c>
      <c r="BB774">
        <v>69.053849999999997</v>
      </c>
      <c r="BC774">
        <v>73.489739999999998</v>
      </c>
      <c r="BD774">
        <v>77.138459999999995</v>
      </c>
      <c r="BE774">
        <v>79.676919999999996</v>
      </c>
      <c r="BF774">
        <v>82.138459999999995</v>
      </c>
      <c r="BG774">
        <v>84.138459999999995</v>
      </c>
      <c r="BH774">
        <v>85.641030000000001</v>
      </c>
      <c r="BI774">
        <v>84.815380000000005</v>
      </c>
      <c r="BJ774">
        <v>81.023079999999993</v>
      </c>
      <c r="BK774">
        <v>76.464100000000002</v>
      </c>
      <c r="BL774">
        <v>73.320509999999999</v>
      </c>
      <c r="BM774">
        <v>69.676919999999996</v>
      </c>
      <c r="BN774">
        <v>66.782049999999998</v>
      </c>
      <c r="BO774">
        <v>64.284620000000004</v>
      </c>
      <c r="BP774">
        <v>1.23349</v>
      </c>
      <c r="BQ774">
        <v>-0.91071709999999995</v>
      </c>
      <c r="BR774">
        <v>0.49813560000000001</v>
      </c>
      <c r="BS774">
        <v>1.3566450000000001</v>
      </c>
      <c r="BT774">
        <v>-2.233914</v>
      </c>
      <c r="BU774">
        <v>-0.61288030000000004</v>
      </c>
      <c r="BV774">
        <v>1.789452</v>
      </c>
      <c r="BW774">
        <v>4.0372339999999998</v>
      </c>
      <c r="BX774">
        <v>-1.3566050000000001</v>
      </c>
      <c r="BY774">
        <v>-1.838692</v>
      </c>
      <c r="BZ774">
        <v>-4.8426299999999998</v>
      </c>
      <c r="CA774">
        <v>5.9631080000000001</v>
      </c>
      <c r="CB774">
        <v>6.360411</v>
      </c>
      <c r="CC774">
        <v>4.098751</v>
      </c>
      <c r="CD774">
        <v>-0.70511480000000004</v>
      </c>
      <c r="CE774">
        <v>-2.9488780000000001</v>
      </c>
      <c r="CF774">
        <v>-5.2368860000000002</v>
      </c>
      <c r="CG774">
        <v>35.275060000000003</v>
      </c>
      <c r="CH774">
        <v>24.277760000000001</v>
      </c>
      <c r="CI774">
        <v>-5.2754339999999997</v>
      </c>
      <c r="CJ774">
        <v>1.1684939999999999</v>
      </c>
      <c r="CK774">
        <v>3.5894149999999998</v>
      </c>
      <c r="CL774">
        <v>2.4726780000000002</v>
      </c>
      <c r="CM774">
        <v>1.1112070000000001</v>
      </c>
      <c r="CN774">
        <v>0.52821969999999996</v>
      </c>
      <c r="CO774">
        <v>3.597877</v>
      </c>
      <c r="CP774">
        <v>0.89355119999999999</v>
      </c>
      <c r="CQ774">
        <v>0.7640517</v>
      </c>
      <c r="CR774">
        <v>1.1418200000000001</v>
      </c>
      <c r="CS774">
        <v>0.83503620000000001</v>
      </c>
      <c r="CT774">
        <v>0.96865920000000005</v>
      </c>
      <c r="CU774">
        <v>1.0301849999999999</v>
      </c>
      <c r="CV774">
        <v>0.81130230000000003</v>
      </c>
      <c r="CW774">
        <v>0.92344740000000003</v>
      </c>
      <c r="CX774">
        <v>1.128601</v>
      </c>
      <c r="CY774">
        <v>1.919948</v>
      </c>
      <c r="CZ774">
        <v>2.1874630000000002</v>
      </c>
      <c r="DA774">
        <v>2.1161490000000001</v>
      </c>
      <c r="DB774">
        <v>2.2786309999999999</v>
      </c>
      <c r="DC774">
        <v>2.5736669999999999</v>
      </c>
      <c r="DD774">
        <v>8.7782350000000005</v>
      </c>
      <c r="DE774">
        <v>4.1587420000000002</v>
      </c>
      <c r="DF774">
        <v>3.2444999999999999</v>
      </c>
      <c r="DG774">
        <v>1.7404029999999999</v>
      </c>
      <c r="DH774">
        <v>1.33355</v>
      </c>
      <c r="DI774">
        <v>1.188485</v>
      </c>
      <c r="DJ774">
        <v>0.85182880000000005</v>
      </c>
      <c r="DK774">
        <v>0.79182870000000005</v>
      </c>
      <c r="DL774">
        <v>18</v>
      </c>
      <c r="DM774">
        <v>20</v>
      </c>
    </row>
    <row r="775" spans="1:117" hidden="1" x14ac:dyDescent="0.25">
      <c r="A775" t="s">
        <v>62</v>
      </c>
      <c r="B775" t="s">
        <v>42</v>
      </c>
      <c r="C775" t="s">
        <v>61</v>
      </c>
      <c r="D775" t="s">
        <v>42</v>
      </c>
      <c r="E775" t="s">
        <v>61</v>
      </c>
      <c r="F775" t="s">
        <v>61</v>
      </c>
      <c r="G775" t="s">
        <v>61</v>
      </c>
      <c r="H775" t="s">
        <v>61</v>
      </c>
      <c r="I775" t="s">
        <v>199</v>
      </c>
      <c r="J775" s="22">
        <v>43760</v>
      </c>
      <c r="K775" s="28">
        <v>19</v>
      </c>
      <c r="L775">
        <v>19</v>
      </c>
      <c r="M775">
        <v>669</v>
      </c>
      <c r="N775">
        <v>661</v>
      </c>
      <c r="O775">
        <v>1</v>
      </c>
      <c r="P775">
        <v>0</v>
      </c>
      <c r="Q775">
        <v>0</v>
      </c>
      <c r="R775">
        <v>1</v>
      </c>
      <c r="S775" s="28">
        <v>1</v>
      </c>
      <c r="AR775">
        <v>62.649250000000002</v>
      </c>
      <c r="AS775">
        <v>60.480449999999998</v>
      </c>
      <c r="AT775">
        <v>58.936219999999999</v>
      </c>
      <c r="AU775">
        <v>57.630090000000003</v>
      </c>
      <c r="AV775">
        <v>56.696820000000002</v>
      </c>
      <c r="AW775">
        <v>55.858750000000001</v>
      </c>
      <c r="AX775">
        <v>55.676079999999999</v>
      </c>
      <c r="AY775">
        <v>55.72833</v>
      </c>
      <c r="AZ775">
        <v>57.302280000000003</v>
      </c>
      <c r="BA775">
        <v>63.428809999999999</v>
      </c>
      <c r="BB775">
        <v>69.559179999999998</v>
      </c>
      <c r="BC775">
        <v>74.067970000000003</v>
      </c>
      <c r="BD775">
        <v>77.637810000000002</v>
      </c>
      <c r="BE775">
        <v>80.409719999999993</v>
      </c>
      <c r="BF775">
        <v>82.048000000000002</v>
      </c>
      <c r="BG775">
        <v>83.240080000000006</v>
      </c>
      <c r="BH775">
        <v>83.988759999999999</v>
      </c>
      <c r="BI775">
        <v>82.882230000000007</v>
      </c>
      <c r="BJ775">
        <v>79.396069999999995</v>
      </c>
      <c r="BK775">
        <v>74.81908</v>
      </c>
      <c r="BL775">
        <v>71.36797</v>
      </c>
      <c r="BM775">
        <v>68.233130000000003</v>
      </c>
      <c r="BN775">
        <v>66.048190000000005</v>
      </c>
      <c r="BO775">
        <v>64.101380000000006</v>
      </c>
      <c r="DL775">
        <v>18</v>
      </c>
      <c r="DM775">
        <v>19</v>
      </c>
    </row>
    <row r="776" spans="1:117" hidden="1" x14ac:dyDescent="0.25">
      <c r="A776" t="s">
        <v>62</v>
      </c>
      <c r="B776" t="s">
        <v>101</v>
      </c>
      <c r="C776" t="s">
        <v>61</v>
      </c>
      <c r="D776" t="s">
        <v>61</v>
      </c>
      <c r="E776" t="s">
        <v>61</v>
      </c>
      <c r="F776" t="s">
        <v>61</v>
      </c>
      <c r="G776" t="s">
        <v>61</v>
      </c>
      <c r="H776" t="s">
        <v>101</v>
      </c>
      <c r="I776" t="s">
        <v>199</v>
      </c>
      <c r="J776" s="22">
        <v>43760</v>
      </c>
      <c r="K776" s="28">
        <v>19</v>
      </c>
      <c r="L776">
        <v>19</v>
      </c>
      <c r="M776">
        <v>519</v>
      </c>
      <c r="N776">
        <v>511</v>
      </c>
      <c r="O776">
        <v>1</v>
      </c>
      <c r="P776">
        <v>0</v>
      </c>
      <c r="Q776">
        <v>0</v>
      </c>
      <c r="R776">
        <v>0</v>
      </c>
      <c r="S776" s="28">
        <v>0</v>
      </c>
      <c r="T776">
        <v>8589.4950000000008</v>
      </c>
      <c r="U776">
        <v>8647.9950000000008</v>
      </c>
      <c r="V776">
        <v>8745.1059999999998</v>
      </c>
      <c r="W776">
        <v>8756.8330000000005</v>
      </c>
      <c r="X776">
        <v>8911.5669999999991</v>
      </c>
      <c r="Y776">
        <v>9352.8340000000007</v>
      </c>
      <c r="Z776">
        <v>10332.32</v>
      </c>
      <c r="AA776">
        <v>11840.61</v>
      </c>
      <c r="AB776">
        <v>13350.55</v>
      </c>
      <c r="AC776">
        <v>15728.44</v>
      </c>
      <c r="AD776">
        <v>17640.650000000001</v>
      </c>
      <c r="AE776">
        <v>19075.79</v>
      </c>
      <c r="AF776">
        <v>20489.73</v>
      </c>
      <c r="AG776">
        <v>21314.36</v>
      </c>
      <c r="AH776">
        <v>22230.5</v>
      </c>
      <c r="AI776">
        <v>22719.599999999999</v>
      </c>
      <c r="AJ776">
        <v>23041.52</v>
      </c>
      <c r="AK776">
        <v>19476.93</v>
      </c>
      <c r="AL776">
        <v>18776.39</v>
      </c>
      <c r="AM776">
        <v>20766.650000000001</v>
      </c>
      <c r="AN776">
        <v>19622.77</v>
      </c>
      <c r="AO776">
        <v>15234.48</v>
      </c>
      <c r="AP776">
        <v>10255.01</v>
      </c>
      <c r="AQ776">
        <v>8897.5529999999999</v>
      </c>
      <c r="AR776">
        <v>62.70861</v>
      </c>
      <c r="AS776">
        <v>60.480629999999998</v>
      </c>
      <c r="AT776">
        <v>58.88523</v>
      </c>
      <c r="AU776">
        <v>57.59308</v>
      </c>
      <c r="AV776">
        <v>56.662439999999997</v>
      </c>
      <c r="AW776">
        <v>55.914700000000003</v>
      </c>
      <c r="AX776">
        <v>55.81015</v>
      </c>
      <c r="AY776">
        <v>56.09355</v>
      </c>
      <c r="AZ776">
        <v>57.579160000000002</v>
      </c>
      <c r="BA776">
        <v>63.656779999999998</v>
      </c>
      <c r="BB776">
        <v>69.75421</v>
      </c>
      <c r="BC776">
        <v>74.279889999999995</v>
      </c>
      <c r="BD776">
        <v>77.933480000000003</v>
      </c>
      <c r="BE776">
        <v>80.681759999999997</v>
      </c>
      <c r="BF776">
        <v>82.206040000000002</v>
      </c>
      <c r="BG776">
        <v>83.300259999999994</v>
      </c>
      <c r="BH776">
        <v>83.997559999999993</v>
      </c>
      <c r="BI776">
        <v>82.868449999999996</v>
      </c>
      <c r="BJ776">
        <v>79.468950000000007</v>
      </c>
      <c r="BK776">
        <v>74.985259999999997</v>
      </c>
      <c r="BL776">
        <v>71.521739999999994</v>
      </c>
      <c r="BM776">
        <v>68.364990000000006</v>
      </c>
      <c r="BN776">
        <v>66.129729999999995</v>
      </c>
      <c r="BO776">
        <v>64.139759999999995</v>
      </c>
      <c r="BP776">
        <v>-22.205909999999999</v>
      </c>
      <c r="BQ776">
        <v>-28.741910000000001</v>
      </c>
      <c r="BR776">
        <v>-73.696010000000001</v>
      </c>
      <c r="BS776">
        <v>-17.8901</v>
      </c>
      <c r="BT776">
        <v>-77.893630000000002</v>
      </c>
      <c r="BU776">
        <v>-64.896789999999996</v>
      </c>
      <c r="BV776">
        <v>-136.67509999999999</v>
      </c>
      <c r="BW776">
        <v>3.4828619999999999</v>
      </c>
      <c r="BX776">
        <v>278.45359999999999</v>
      </c>
      <c r="BY776">
        <v>267.70170000000002</v>
      </c>
      <c r="BZ776">
        <v>167.76400000000001</v>
      </c>
      <c r="CA776">
        <v>382.49209999999999</v>
      </c>
      <c r="CB776">
        <v>458.83010000000002</v>
      </c>
      <c r="CC776">
        <v>635.57010000000002</v>
      </c>
      <c r="CD776">
        <v>289.48340000000002</v>
      </c>
      <c r="CE776">
        <v>31.962499999999999</v>
      </c>
      <c r="CF776">
        <v>-357.84859999999998</v>
      </c>
      <c r="CG776">
        <v>3239.433</v>
      </c>
      <c r="CH776">
        <v>3843.3119999999999</v>
      </c>
      <c r="CI776">
        <v>890.26179999999999</v>
      </c>
      <c r="CJ776">
        <v>203.203</v>
      </c>
      <c r="CK776">
        <v>369.03120000000001</v>
      </c>
      <c r="CL776">
        <v>129.36859999999999</v>
      </c>
      <c r="CM776">
        <v>60.333820000000003</v>
      </c>
      <c r="CN776">
        <v>1668.7619999999999</v>
      </c>
      <c r="CO776">
        <v>1650.8420000000001</v>
      </c>
      <c r="CP776">
        <v>1608.0509999999999</v>
      </c>
      <c r="CQ776">
        <v>1543.057</v>
      </c>
      <c r="CR776">
        <v>1489.1579999999999</v>
      </c>
      <c r="CS776">
        <v>1493.59</v>
      </c>
      <c r="CT776">
        <v>1483.021</v>
      </c>
      <c r="CU776">
        <v>1409.2370000000001</v>
      </c>
      <c r="CV776">
        <v>2019.62</v>
      </c>
      <c r="CW776">
        <v>2043.547</v>
      </c>
      <c r="CX776">
        <v>2665.9319999999998</v>
      </c>
      <c r="CY776">
        <v>2974.57</v>
      </c>
      <c r="CZ776">
        <v>3163.192</v>
      </c>
      <c r="DA776">
        <v>3368.3449999999998</v>
      </c>
      <c r="DB776">
        <v>4128.0959999999995</v>
      </c>
      <c r="DC776">
        <v>4215.6279999999997</v>
      </c>
      <c r="DD776">
        <v>5572.326</v>
      </c>
      <c r="DE776">
        <v>3685.7530000000002</v>
      </c>
      <c r="DF776">
        <v>4523.5290000000005</v>
      </c>
      <c r="DG776">
        <v>4181.7389999999996</v>
      </c>
      <c r="DH776">
        <v>4739.7790000000005</v>
      </c>
      <c r="DI776">
        <v>3282.529</v>
      </c>
      <c r="DJ776">
        <v>2898.9780000000001</v>
      </c>
      <c r="DK776">
        <v>2624.3989999999999</v>
      </c>
      <c r="DL776">
        <v>18</v>
      </c>
      <c r="DM776">
        <v>20</v>
      </c>
    </row>
    <row r="777" spans="1:117" hidden="1" x14ac:dyDescent="0.25">
      <c r="A777" t="s">
        <v>62</v>
      </c>
      <c r="B777" t="s">
        <v>202</v>
      </c>
      <c r="C777" t="s">
        <v>61</v>
      </c>
      <c r="D777" t="s">
        <v>61</v>
      </c>
      <c r="E777" t="s">
        <v>61</v>
      </c>
      <c r="F777" t="s">
        <v>97</v>
      </c>
      <c r="G777" t="s">
        <v>61</v>
      </c>
      <c r="H777" t="s">
        <v>61</v>
      </c>
      <c r="I777" t="s">
        <v>199</v>
      </c>
      <c r="J777" s="22">
        <v>43760</v>
      </c>
      <c r="K777" s="28">
        <v>19</v>
      </c>
      <c r="L777">
        <v>19</v>
      </c>
      <c r="M777">
        <v>643</v>
      </c>
      <c r="N777">
        <v>633</v>
      </c>
      <c r="O777">
        <v>1</v>
      </c>
      <c r="P777">
        <v>0</v>
      </c>
      <c r="Q777">
        <v>0</v>
      </c>
      <c r="R777">
        <v>0</v>
      </c>
      <c r="S777" s="28">
        <v>0</v>
      </c>
      <c r="T777">
        <v>33834.129999999997</v>
      </c>
      <c r="U777">
        <v>33386.5</v>
      </c>
      <c r="V777">
        <v>32850.589999999997</v>
      </c>
      <c r="W777">
        <v>32685.77</v>
      </c>
      <c r="X777">
        <v>33974.67</v>
      </c>
      <c r="Y777">
        <v>37276.85</v>
      </c>
      <c r="Z777">
        <v>44622.7</v>
      </c>
      <c r="AA777">
        <v>46893.03</v>
      </c>
      <c r="AB777">
        <v>49857.74</v>
      </c>
      <c r="AC777">
        <v>55951.9</v>
      </c>
      <c r="AD777">
        <v>63383.56</v>
      </c>
      <c r="AE777">
        <v>67847.149999999994</v>
      </c>
      <c r="AF777">
        <v>70541.759999999995</v>
      </c>
      <c r="AG777">
        <v>72628.94</v>
      </c>
      <c r="AH777">
        <v>73708.08</v>
      </c>
      <c r="AI777">
        <v>74929.17</v>
      </c>
      <c r="AJ777">
        <v>75151.08</v>
      </c>
      <c r="AK777">
        <v>65762.39</v>
      </c>
      <c r="AL777">
        <v>64521.25</v>
      </c>
      <c r="AM777">
        <v>65841.08</v>
      </c>
      <c r="AN777">
        <v>59031.67</v>
      </c>
      <c r="AO777">
        <v>50004.94</v>
      </c>
      <c r="AP777">
        <v>40202.800000000003</v>
      </c>
      <c r="AQ777">
        <v>36227.57</v>
      </c>
      <c r="AR777">
        <v>62.701050000000002</v>
      </c>
      <c r="AS777">
        <v>60.455030000000001</v>
      </c>
      <c r="AT777">
        <v>58.912840000000003</v>
      </c>
      <c r="AU777">
        <v>57.592700000000001</v>
      </c>
      <c r="AV777">
        <v>56.653509999999997</v>
      </c>
      <c r="AW777">
        <v>55.931829999999998</v>
      </c>
      <c r="AX777">
        <v>56.01146</v>
      </c>
      <c r="AY777">
        <v>56.571719999999999</v>
      </c>
      <c r="AZ777">
        <v>57.891300000000001</v>
      </c>
      <c r="BA777">
        <v>63.906399999999998</v>
      </c>
      <c r="BB777">
        <v>69.880589999999998</v>
      </c>
      <c r="BC777">
        <v>74.421260000000004</v>
      </c>
      <c r="BD777">
        <v>77.988399999999999</v>
      </c>
      <c r="BE777">
        <v>80.730289999999997</v>
      </c>
      <c r="BF777">
        <v>82.281499999999994</v>
      </c>
      <c r="BG777">
        <v>83.411500000000004</v>
      </c>
      <c r="BH777">
        <v>84.138339999999999</v>
      </c>
      <c r="BI777">
        <v>83.038659999999993</v>
      </c>
      <c r="BJ777">
        <v>79.685559999999995</v>
      </c>
      <c r="BK777">
        <v>75.112409999999997</v>
      </c>
      <c r="BL777">
        <v>71.645110000000003</v>
      </c>
      <c r="BM777">
        <v>68.466099999999997</v>
      </c>
      <c r="BN777">
        <v>66.166589999999999</v>
      </c>
      <c r="BO777">
        <v>64.192189999999997</v>
      </c>
      <c r="BP777">
        <v>-848.43399999999997</v>
      </c>
      <c r="BQ777">
        <v>-938.96529999999996</v>
      </c>
      <c r="BR777">
        <v>-738.08050000000003</v>
      </c>
      <c r="BS777">
        <v>-509.52980000000002</v>
      </c>
      <c r="BT777">
        <v>-475.27760000000001</v>
      </c>
      <c r="BU777">
        <v>-392.35719999999998</v>
      </c>
      <c r="BV777">
        <v>33.73827</v>
      </c>
      <c r="BW777">
        <v>-80.191599999999994</v>
      </c>
      <c r="BX777">
        <v>325.47460000000001</v>
      </c>
      <c r="BY777">
        <v>609.94420000000002</v>
      </c>
      <c r="BZ777">
        <v>702.71839999999997</v>
      </c>
      <c r="CA777">
        <v>770.96299999999997</v>
      </c>
      <c r="CB777">
        <v>1401.4290000000001</v>
      </c>
      <c r="CC777">
        <v>1378.8130000000001</v>
      </c>
      <c r="CD777">
        <v>298.55059999999997</v>
      </c>
      <c r="CE777">
        <v>-998.98159999999996</v>
      </c>
      <c r="CF777">
        <v>-2075.5450000000001</v>
      </c>
      <c r="CG777">
        <v>7024.6840000000002</v>
      </c>
      <c r="CH777">
        <v>7075.5569999999998</v>
      </c>
      <c r="CI777">
        <v>1386.5450000000001</v>
      </c>
      <c r="CJ777">
        <v>1216.048</v>
      </c>
      <c r="CK777">
        <v>623.01710000000003</v>
      </c>
      <c r="CL777">
        <v>-505.14370000000002</v>
      </c>
      <c r="CM777">
        <v>-411.83010000000002</v>
      </c>
      <c r="CN777">
        <v>13463.83</v>
      </c>
      <c r="CO777">
        <v>14311.61</v>
      </c>
      <c r="CP777">
        <v>14293.56</v>
      </c>
      <c r="CQ777">
        <v>11507.59</v>
      </c>
      <c r="CR777">
        <v>11374.81</v>
      </c>
      <c r="CS777">
        <v>11043.52</v>
      </c>
      <c r="CT777">
        <v>11302.95</v>
      </c>
      <c r="CU777">
        <v>10739.52</v>
      </c>
      <c r="CV777">
        <v>10621.85</v>
      </c>
      <c r="CW777">
        <v>15022.95</v>
      </c>
      <c r="CX777">
        <v>20339.400000000001</v>
      </c>
      <c r="CY777">
        <v>16452.189999999999</v>
      </c>
      <c r="CZ777">
        <v>16488.919999999998</v>
      </c>
      <c r="DA777">
        <v>17675.32</v>
      </c>
      <c r="DB777">
        <v>48763.7</v>
      </c>
      <c r="DC777">
        <v>45352.59</v>
      </c>
      <c r="DD777">
        <v>56783.81</v>
      </c>
      <c r="DE777">
        <v>47289.120000000003</v>
      </c>
      <c r="DF777">
        <v>45914.04</v>
      </c>
      <c r="DG777">
        <v>38735.11</v>
      </c>
      <c r="DH777">
        <v>36951.46</v>
      </c>
      <c r="DI777">
        <v>29065.02</v>
      </c>
      <c r="DJ777">
        <v>25641.73</v>
      </c>
      <c r="DK777">
        <v>23972.77</v>
      </c>
      <c r="DL777">
        <v>18</v>
      </c>
      <c r="DM777">
        <v>20</v>
      </c>
    </row>
    <row r="778" spans="1:117" hidden="1" x14ac:dyDescent="0.25">
      <c r="A778" t="s">
        <v>62</v>
      </c>
      <c r="B778" t="s">
        <v>31</v>
      </c>
      <c r="C778" t="s">
        <v>61</v>
      </c>
      <c r="D778" t="s">
        <v>61</v>
      </c>
      <c r="E778" t="s">
        <v>31</v>
      </c>
      <c r="F778" t="s">
        <v>61</v>
      </c>
      <c r="G778" t="s">
        <v>61</v>
      </c>
      <c r="H778" t="s">
        <v>61</v>
      </c>
      <c r="I778" t="s">
        <v>183</v>
      </c>
      <c r="J778" s="22">
        <v>43760</v>
      </c>
      <c r="K778" s="28">
        <v>18</v>
      </c>
      <c r="L778">
        <v>19</v>
      </c>
      <c r="M778">
        <v>13</v>
      </c>
      <c r="N778">
        <v>11</v>
      </c>
      <c r="O778">
        <v>0</v>
      </c>
      <c r="P778">
        <v>0</v>
      </c>
      <c r="Q778">
        <v>1</v>
      </c>
      <c r="R778">
        <v>0</v>
      </c>
      <c r="S778" s="28">
        <v>1</v>
      </c>
      <c r="AR778">
        <v>64.590909999999994</v>
      </c>
      <c r="AS778">
        <v>61.681820000000002</v>
      </c>
      <c r="AT778">
        <v>59.590910000000001</v>
      </c>
      <c r="AU778">
        <v>58.045459999999999</v>
      </c>
      <c r="AV778">
        <v>56.772730000000003</v>
      </c>
      <c r="AW778">
        <v>56.727269999999997</v>
      </c>
      <c r="AX778">
        <v>56</v>
      </c>
      <c r="AY778">
        <v>57.136360000000003</v>
      </c>
      <c r="AZ778">
        <v>58.636360000000003</v>
      </c>
      <c r="BA778">
        <v>64.454539999999994</v>
      </c>
      <c r="BB778">
        <v>69.227270000000004</v>
      </c>
      <c r="BC778">
        <v>72.636359999999996</v>
      </c>
      <c r="BD778">
        <v>76</v>
      </c>
      <c r="BE778">
        <v>78.681820000000002</v>
      </c>
      <c r="BF778">
        <v>80.772729999999996</v>
      </c>
      <c r="BG778">
        <v>82.545460000000006</v>
      </c>
      <c r="BH778">
        <v>83.545460000000006</v>
      </c>
      <c r="BI778">
        <v>83.636359999999996</v>
      </c>
      <c r="BJ778">
        <v>81.409090000000006</v>
      </c>
      <c r="BK778">
        <v>77.363640000000004</v>
      </c>
      <c r="BL778">
        <v>73.272729999999996</v>
      </c>
      <c r="BM778">
        <v>70.363640000000004</v>
      </c>
      <c r="BN778">
        <v>68.045460000000006</v>
      </c>
      <c r="BO778">
        <v>65.636359999999996</v>
      </c>
      <c r="DL778">
        <v>18</v>
      </c>
      <c r="DM778">
        <v>19</v>
      </c>
    </row>
    <row r="779" spans="1:117" hidden="1" x14ac:dyDescent="0.25">
      <c r="A779" t="s">
        <v>62</v>
      </c>
      <c r="B779" t="s">
        <v>101</v>
      </c>
      <c r="C779" t="s">
        <v>61</v>
      </c>
      <c r="D779" t="s">
        <v>61</v>
      </c>
      <c r="E779" t="s">
        <v>61</v>
      </c>
      <c r="F779" t="s">
        <v>61</v>
      </c>
      <c r="G779" t="s">
        <v>61</v>
      </c>
      <c r="H779" t="s">
        <v>101</v>
      </c>
      <c r="I779" t="s">
        <v>183</v>
      </c>
      <c r="J779" s="22">
        <v>43760</v>
      </c>
      <c r="K779" s="28">
        <v>18</v>
      </c>
      <c r="L779">
        <v>19</v>
      </c>
      <c r="M779">
        <v>476</v>
      </c>
      <c r="N779">
        <v>468</v>
      </c>
      <c r="O779">
        <v>0</v>
      </c>
      <c r="P779">
        <v>0</v>
      </c>
      <c r="Q779">
        <v>0</v>
      </c>
      <c r="R779">
        <v>0</v>
      </c>
      <c r="S779" s="28">
        <v>0</v>
      </c>
      <c r="T779">
        <v>7790.4709999999995</v>
      </c>
      <c r="U779">
        <v>7840.1620000000003</v>
      </c>
      <c r="V779">
        <v>7924.6729999999998</v>
      </c>
      <c r="W779">
        <v>7941.3850000000002</v>
      </c>
      <c r="X779">
        <v>8088.8680000000004</v>
      </c>
      <c r="Y779">
        <v>8471.4330000000009</v>
      </c>
      <c r="Z779">
        <v>9369.4830000000002</v>
      </c>
      <c r="AA779">
        <v>10783.18</v>
      </c>
      <c r="AB779">
        <v>12265.35</v>
      </c>
      <c r="AC779">
        <v>14512.55</v>
      </c>
      <c r="AD779">
        <v>16152.05</v>
      </c>
      <c r="AE779">
        <v>17448.650000000001</v>
      </c>
      <c r="AF779">
        <v>18729.009999999998</v>
      </c>
      <c r="AG779">
        <v>19495.46</v>
      </c>
      <c r="AH779">
        <v>20364.509999999998</v>
      </c>
      <c r="AI779">
        <v>20825.73</v>
      </c>
      <c r="AJ779">
        <v>20975.47</v>
      </c>
      <c r="AK779">
        <v>17602.189999999999</v>
      </c>
      <c r="AL779">
        <v>17233.990000000002</v>
      </c>
      <c r="AM779">
        <v>19036.919999999998</v>
      </c>
      <c r="AN779">
        <v>17903.55</v>
      </c>
      <c r="AO779">
        <v>13925.94</v>
      </c>
      <c r="AP779">
        <v>9374.2690000000002</v>
      </c>
      <c r="AQ779">
        <v>8085.0929999999998</v>
      </c>
      <c r="AR779">
        <v>62.721150000000002</v>
      </c>
      <c r="AS779">
        <v>60.493589999999998</v>
      </c>
      <c r="AT779">
        <v>58.929490000000001</v>
      </c>
      <c r="AU779">
        <v>57.601489999999998</v>
      </c>
      <c r="AV779">
        <v>56.663460000000001</v>
      </c>
      <c r="AW779">
        <v>55.903849999999998</v>
      </c>
      <c r="AX779">
        <v>55.870730000000002</v>
      </c>
      <c r="AY779">
        <v>56.19444</v>
      </c>
      <c r="AZ779">
        <v>57.635680000000001</v>
      </c>
      <c r="BA779">
        <v>63.670940000000002</v>
      </c>
      <c r="BB779">
        <v>69.804490000000001</v>
      </c>
      <c r="BC779">
        <v>74.345089999999999</v>
      </c>
      <c r="BD779">
        <v>77.996799999999993</v>
      </c>
      <c r="BE779">
        <v>80.729699999999994</v>
      </c>
      <c r="BF779">
        <v>82.241460000000004</v>
      </c>
      <c r="BG779">
        <v>83.354699999999994</v>
      </c>
      <c r="BH779">
        <v>84.091880000000003</v>
      </c>
      <c r="BI779">
        <v>82.965810000000005</v>
      </c>
      <c r="BJ779">
        <v>79.548079999999999</v>
      </c>
      <c r="BK779">
        <v>75.043800000000005</v>
      </c>
      <c r="BL779">
        <v>71.598290000000006</v>
      </c>
      <c r="BM779">
        <v>68.428420000000003</v>
      </c>
      <c r="BN779">
        <v>66.166659999999993</v>
      </c>
      <c r="BO779">
        <v>64.192310000000006</v>
      </c>
      <c r="BP779">
        <v>-9.41953</v>
      </c>
      <c r="BQ779">
        <v>-8.2097519999999999</v>
      </c>
      <c r="BR779">
        <v>-42.955269999999999</v>
      </c>
      <c r="BS779">
        <v>-6.6677</v>
      </c>
      <c r="BT779">
        <v>-62.927880000000002</v>
      </c>
      <c r="BU779">
        <v>-46.102200000000003</v>
      </c>
      <c r="BV779">
        <v>-99.358270000000005</v>
      </c>
      <c r="BW779">
        <v>16.455549999999999</v>
      </c>
      <c r="BX779">
        <v>259.52190000000002</v>
      </c>
      <c r="BY779">
        <v>236.7628</v>
      </c>
      <c r="BZ779">
        <v>140.03200000000001</v>
      </c>
      <c r="CA779">
        <v>402.25150000000002</v>
      </c>
      <c r="CB779">
        <v>461.3374</v>
      </c>
      <c r="CC779">
        <v>631.29629999999997</v>
      </c>
      <c r="CD779">
        <v>280.45370000000003</v>
      </c>
      <c r="CE779">
        <v>50.09646</v>
      </c>
      <c r="CF779">
        <v>-184.6104</v>
      </c>
      <c r="CG779">
        <v>3263.7150000000001</v>
      </c>
      <c r="CH779">
        <v>3452.777</v>
      </c>
      <c r="CI779">
        <v>762.75670000000002</v>
      </c>
      <c r="CJ779">
        <v>269.55270000000002</v>
      </c>
      <c r="CK779">
        <v>370.22550000000001</v>
      </c>
      <c r="CL779">
        <v>144.44040000000001</v>
      </c>
      <c r="CM779">
        <v>101.6182</v>
      </c>
      <c r="CN779">
        <v>1435.758</v>
      </c>
      <c r="CO779">
        <v>1424.759</v>
      </c>
      <c r="CP779">
        <v>1401.4670000000001</v>
      </c>
      <c r="CQ779">
        <v>1324.8910000000001</v>
      </c>
      <c r="CR779">
        <v>1322.7339999999999</v>
      </c>
      <c r="CS779">
        <v>1269.27</v>
      </c>
      <c r="CT779">
        <v>1225.7260000000001</v>
      </c>
      <c r="CU779">
        <v>1237.7919999999999</v>
      </c>
      <c r="CV779">
        <v>1843.932</v>
      </c>
      <c r="CW779">
        <v>1851.3689999999999</v>
      </c>
      <c r="CX779">
        <v>2162.654</v>
      </c>
      <c r="CY779">
        <v>2313.683</v>
      </c>
      <c r="CZ779">
        <v>2531.5120000000002</v>
      </c>
      <c r="DA779">
        <v>2695.0340000000001</v>
      </c>
      <c r="DB779">
        <v>3572.2739999999999</v>
      </c>
      <c r="DC779">
        <v>3614.2849999999999</v>
      </c>
      <c r="DD779">
        <v>4957.4750000000004</v>
      </c>
      <c r="DE779">
        <v>3142.297</v>
      </c>
      <c r="DF779">
        <v>3008.9270000000001</v>
      </c>
      <c r="DG779">
        <v>3134.8009999999999</v>
      </c>
      <c r="DH779">
        <v>3048.2539999999999</v>
      </c>
      <c r="DI779">
        <v>2760.4929999999999</v>
      </c>
      <c r="DJ779">
        <v>2543.1680000000001</v>
      </c>
      <c r="DK779">
        <v>2186.6819999999998</v>
      </c>
      <c r="DL779">
        <v>18</v>
      </c>
      <c r="DM779">
        <v>19</v>
      </c>
    </row>
    <row r="780" spans="1:117" hidden="1" x14ac:dyDescent="0.25">
      <c r="A780" t="s">
        <v>62</v>
      </c>
      <c r="B780" t="s">
        <v>186</v>
      </c>
      <c r="C780" t="s">
        <v>61</v>
      </c>
      <c r="D780" t="s">
        <v>61</v>
      </c>
      <c r="E780" t="s">
        <v>186</v>
      </c>
      <c r="F780" t="s">
        <v>61</v>
      </c>
      <c r="G780" t="s">
        <v>61</v>
      </c>
      <c r="H780" t="s">
        <v>61</v>
      </c>
      <c r="I780" t="s">
        <v>183</v>
      </c>
      <c r="J780" s="22">
        <v>43760</v>
      </c>
      <c r="K780" s="28">
        <v>19</v>
      </c>
      <c r="L780">
        <v>19</v>
      </c>
      <c r="M780">
        <v>1</v>
      </c>
      <c r="N780">
        <v>1</v>
      </c>
      <c r="O780">
        <v>0</v>
      </c>
      <c r="P780">
        <v>1</v>
      </c>
      <c r="Q780">
        <v>1</v>
      </c>
      <c r="R780">
        <v>1</v>
      </c>
      <c r="S780" s="28">
        <v>1</v>
      </c>
      <c r="AR780">
        <v>65.5</v>
      </c>
      <c r="AS780">
        <v>62.5</v>
      </c>
      <c r="AT780">
        <v>60</v>
      </c>
      <c r="AU780">
        <v>58.5</v>
      </c>
      <c r="AV780">
        <v>57</v>
      </c>
      <c r="AW780">
        <v>57</v>
      </c>
      <c r="AX780">
        <v>55</v>
      </c>
      <c r="AY780">
        <v>55</v>
      </c>
      <c r="AZ780">
        <v>57.5</v>
      </c>
      <c r="BA780">
        <v>63.5</v>
      </c>
      <c r="BB780">
        <v>67.5</v>
      </c>
      <c r="BC780">
        <v>70.5</v>
      </c>
      <c r="BD780">
        <v>74</v>
      </c>
      <c r="BE780">
        <v>77</v>
      </c>
      <c r="BF780">
        <v>79.5</v>
      </c>
      <c r="BG780">
        <v>81.5</v>
      </c>
      <c r="BH780">
        <v>82.5</v>
      </c>
      <c r="BI780">
        <v>83</v>
      </c>
      <c r="BJ780">
        <v>81</v>
      </c>
      <c r="BK780">
        <v>77.5</v>
      </c>
      <c r="BL780">
        <v>73</v>
      </c>
      <c r="BM780">
        <v>70.5</v>
      </c>
      <c r="BN780">
        <v>68.5</v>
      </c>
      <c r="BO780">
        <v>66</v>
      </c>
      <c r="DL780">
        <v>19</v>
      </c>
      <c r="DM780">
        <v>19</v>
      </c>
    </row>
    <row r="781" spans="1:117" hidden="1" x14ac:dyDescent="0.25">
      <c r="A781" t="s">
        <v>62</v>
      </c>
      <c r="B781" t="s">
        <v>203</v>
      </c>
      <c r="C781" t="s">
        <v>61</v>
      </c>
      <c r="D781" t="s">
        <v>61</v>
      </c>
      <c r="E781" t="s">
        <v>61</v>
      </c>
      <c r="F781" t="s">
        <v>98</v>
      </c>
      <c r="G781" t="s">
        <v>61</v>
      </c>
      <c r="H781" t="s">
        <v>61</v>
      </c>
      <c r="I781" t="s">
        <v>183</v>
      </c>
      <c r="J781" s="22">
        <v>43760</v>
      </c>
      <c r="K781" s="28">
        <v>19</v>
      </c>
      <c r="L781">
        <v>19</v>
      </c>
      <c r="M781">
        <v>6</v>
      </c>
      <c r="N781">
        <v>6</v>
      </c>
      <c r="O781">
        <v>0</v>
      </c>
      <c r="P781">
        <v>0</v>
      </c>
      <c r="Q781">
        <v>1</v>
      </c>
      <c r="R781">
        <v>1</v>
      </c>
      <c r="S781" s="28">
        <v>1</v>
      </c>
      <c r="AR781">
        <v>64.5</v>
      </c>
      <c r="AS781">
        <v>61.916670000000003</v>
      </c>
      <c r="AT781">
        <v>59.416670000000003</v>
      </c>
      <c r="AU781">
        <v>58.166670000000003</v>
      </c>
      <c r="AV781">
        <v>57</v>
      </c>
      <c r="AW781">
        <v>56.666670000000003</v>
      </c>
      <c r="AX781">
        <v>55</v>
      </c>
      <c r="AY781">
        <v>55.083329999999997</v>
      </c>
      <c r="AZ781">
        <v>57.333329999999997</v>
      </c>
      <c r="BA781">
        <v>63.416670000000003</v>
      </c>
      <c r="BB781">
        <v>67.75</v>
      </c>
      <c r="BC781">
        <v>71.166659999999993</v>
      </c>
      <c r="BD781">
        <v>74.5</v>
      </c>
      <c r="BE781">
        <v>77.416659999999993</v>
      </c>
      <c r="BF781">
        <v>79.833340000000007</v>
      </c>
      <c r="BG781">
        <v>81.75</v>
      </c>
      <c r="BH781">
        <v>82.25</v>
      </c>
      <c r="BI781">
        <v>82.25</v>
      </c>
      <c r="BJ781">
        <v>80</v>
      </c>
      <c r="BK781">
        <v>76.416659999999993</v>
      </c>
      <c r="BL781">
        <v>72.083340000000007</v>
      </c>
      <c r="BM781">
        <v>69.083340000000007</v>
      </c>
      <c r="BN781">
        <v>67.083340000000007</v>
      </c>
      <c r="BO781">
        <v>64.75</v>
      </c>
      <c r="DL781">
        <v>19</v>
      </c>
      <c r="DM781">
        <v>19</v>
      </c>
    </row>
    <row r="782" spans="1:117" hidden="1" x14ac:dyDescent="0.25">
      <c r="A782" t="s">
        <v>62</v>
      </c>
      <c r="B782" t="s">
        <v>33</v>
      </c>
      <c r="C782" t="s">
        <v>61</v>
      </c>
      <c r="D782" t="s">
        <v>61</v>
      </c>
      <c r="E782" t="s">
        <v>33</v>
      </c>
      <c r="F782" t="s">
        <v>61</v>
      </c>
      <c r="G782" t="s">
        <v>61</v>
      </c>
      <c r="H782" t="s">
        <v>61</v>
      </c>
      <c r="I782" t="s">
        <v>183</v>
      </c>
      <c r="J782" s="22">
        <v>43760</v>
      </c>
      <c r="K782" s="28">
        <v>18</v>
      </c>
      <c r="L782">
        <v>19</v>
      </c>
      <c r="M782">
        <v>601</v>
      </c>
      <c r="N782">
        <v>594</v>
      </c>
      <c r="O782">
        <v>0</v>
      </c>
      <c r="P782">
        <v>0</v>
      </c>
      <c r="Q782">
        <v>0</v>
      </c>
      <c r="R782">
        <v>0</v>
      </c>
      <c r="S782" s="28">
        <v>0</v>
      </c>
      <c r="T782">
        <v>35369.379999999997</v>
      </c>
      <c r="U782">
        <v>34688.19</v>
      </c>
      <c r="V782">
        <v>34344.74</v>
      </c>
      <c r="W782">
        <v>34719.96</v>
      </c>
      <c r="X782">
        <v>36033.660000000003</v>
      </c>
      <c r="Y782">
        <v>38142.79</v>
      </c>
      <c r="Z782">
        <v>43727.4</v>
      </c>
      <c r="AA782">
        <v>44488.35</v>
      </c>
      <c r="AB782">
        <v>46944.74</v>
      </c>
      <c r="AC782">
        <v>46811.02</v>
      </c>
      <c r="AD782">
        <v>49424.41</v>
      </c>
      <c r="AE782">
        <v>52243.21</v>
      </c>
      <c r="AF782">
        <v>54349.75</v>
      </c>
      <c r="AG782">
        <v>56883.32</v>
      </c>
      <c r="AH782">
        <v>59855.82</v>
      </c>
      <c r="AI782">
        <v>63721.01</v>
      </c>
      <c r="AJ782">
        <v>67293.84</v>
      </c>
      <c r="AK782">
        <v>59498.68</v>
      </c>
      <c r="AL782">
        <v>61723.57</v>
      </c>
      <c r="AM782">
        <v>68157.850000000006</v>
      </c>
      <c r="AN782">
        <v>63597.97</v>
      </c>
      <c r="AO782">
        <v>56113.13</v>
      </c>
      <c r="AP782">
        <v>45620.81</v>
      </c>
      <c r="AQ782">
        <v>38765.67</v>
      </c>
      <c r="AR782">
        <v>62.588380000000001</v>
      </c>
      <c r="AS782">
        <v>60.424239999999998</v>
      </c>
      <c r="AT782">
        <v>58.893099999999997</v>
      </c>
      <c r="AU782">
        <v>57.565649999999998</v>
      </c>
      <c r="AV782">
        <v>56.61195</v>
      </c>
      <c r="AW782">
        <v>55.735689999999998</v>
      </c>
      <c r="AX782">
        <v>55.597639999999998</v>
      </c>
      <c r="AY782">
        <v>55.690240000000003</v>
      </c>
      <c r="AZ782">
        <v>57.244109999999999</v>
      </c>
      <c r="BA782">
        <v>63.398989999999998</v>
      </c>
      <c r="BB782">
        <v>69.598489999999998</v>
      </c>
      <c r="BC782">
        <v>74.165819999999997</v>
      </c>
      <c r="BD782">
        <v>77.733159999999998</v>
      </c>
      <c r="BE782">
        <v>80.448650000000001</v>
      </c>
      <c r="BF782">
        <v>82.119529999999997</v>
      </c>
      <c r="BG782">
        <v>83.348489999999998</v>
      </c>
      <c r="BH782">
        <v>84.121219999999994</v>
      </c>
      <c r="BI782">
        <v>83.034520000000001</v>
      </c>
      <c r="BJ782">
        <v>79.511790000000005</v>
      </c>
      <c r="BK782">
        <v>74.842590000000001</v>
      </c>
      <c r="BL782">
        <v>71.403199999999998</v>
      </c>
      <c r="BM782">
        <v>68.277780000000007</v>
      </c>
      <c r="BN782">
        <v>66.044610000000006</v>
      </c>
      <c r="BO782">
        <v>64.069860000000006</v>
      </c>
      <c r="BP782">
        <v>-517.03470000000004</v>
      </c>
      <c r="BQ782">
        <v>-452.73230000000001</v>
      </c>
      <c r="BR782">
        <v>-290.17750000000001</v>
      </c>
      <c r="BS782">
        <v>-189.67179999999999</v>
      </c>
      <c r="BT782">
        <v>-189.24780000000001</v>
      </c>
      <c r="BU782">
        <v>-163.05340000000001</v>
      </c>
      <c r="BV782">
        <v>295.34980000000002</v>
      </c>
      <c r="BW782">
        <v>-220.9761</v>
      </c>
      <c r="BX782">
        <v>-57.902070000000002</v>
      </c>
      <c r="BY782">
        <v>295.9393</v>
      </c>
      <c r="BZ782">
        <v>404.37520000000001</v>
      </c>
      <c r="CA782">
        <v>748.20140000000004</v>
      </c>
      <c r="CB782">
        <v>1819.86</v>
      </c>
      <c r="CC782">
        <v>1455.479</v>
      </c>
      <c r="CD782">
        <v>577.08910000000003</v>
      </c>
      <c r="CE782">
        <v>-1131.3699999999999</v>
      </c>
      <c r="CF782">
        <v>-1782.9970000000001</v>
      </c>
      <c r="CG782">
        <v>8851.75</v>
      </c>
      <c r="CH782">
        <v>8734.4369999999999</v>
      </c>
      <c r="CI782">
        <v>1293.095</v>
      </c>
      <c r="CJ782">
        <v>399.07920000000001</v>
      </c>
      <c r="CK782">
        <v>-31.463360000000002</v>
      </c>
      <c r="CL782">
        <v>-496.26549999999997</v>
      </c>
      <c r="CM782">
        <v>-323.78280000000001</v>
      </c>
      <c r="CN782">
        <v>5241.4279999999999</v>
      </c>
      <c r="CO782">
        <v>4825.6880000000001</v>
      </c>
      <c r="CP782">
        <v>4675.9250000000002</v>
      </c>
      <c r="CQ782">
        <v>4421.1559999999999</v>
      </c>
      <c r="CR782">
        <v>3827.866</v>
      </c>
      <c r="CS782">
        <v>2695.991</v>
      </c>
      <c r="CT782">
        <v>3792.038</v>
      </c>
      <c r="CU782">
        <v>2257.0140000000001</v>
      </c>
      <c r="CV782">
        <v>2558.3220000000001</v>
      </c>
      <c r="CW782">
        <v>5144.893</v>
      </c>
      <c r="CX782">
        <v>8911.3559999999998</v>
      </c>
      <c r="CY782">
        <v>10748.27</v>
      </c>
      <c r="CZ782">
        <v>11221.96</v>
      </c>
      <c r="DA782">
        <v>11427.46</v>
      </c>
      <c r="DB782">
        <v>11909.09</v>
      </c>
      <c r="DC782">
        <v>11061.15</v>
      </c>
      <c r="DD782">
        <v>9734.7180000000008</v>
      </c>
      <c r="DE782">
        <v>7958.3370000000004</v>
      </c>
      <c r="DF782">
        <v>6460.5889999999999</v>
      </c>
      <c r="DG782">
        <v>7809.0450000000001</v>
      </c>
      <c r="DH782">
        <v>9320.44</v>
      </c>
      <c r="DI782">
        <v>8164.018</v>
      </c>
      <c r="DJ782">
        <v>6745.8670000000002</v>
      </c>
      <c r="DK782">
        <v>7630.67</v>
      </c>
      <c r="DL782">
        <v>18</v>
      </c>
      <c r="DM782">
        <v>19</v>
      </c>
    </row>
    <row r="783" spans="1:117" hidden="1" x14ac:dyDescent="0.25">
      <c r="A783" t="s">
        <v>62</v>
      </c>
      <c r="B783" t="s">
        <v>36</v>
      </c>
      <c r="C783" t="s">
        <v>36</v>
      </c>
      <c r="D783" t="s">
        <v>61</v>
      </c>
      <c r="E783" t="s">
        <v>61</v>
      </c>
      <c r="F783" t="s">
        <v>61</v>
      </c>
      <c r="G783" t="s">
        <v>61</v>
      </c>
      <c r="H783" t="s">
        <v>61</v>
      </c>
      <c r="I783" t="s">
        <v>183</v>
      </c>
      <c r="J783" s="22">
        <v>43760</v>
      </c>
      <c r="K783" s="28">
        <v>18</v>
      </c>
      <c r="L783">
        <v>19</v>
      </c>
      <c r="M783">
        <v>327</v>
      </c>
      <c r="N783">
        <v>324</v>
      </c>
      <c r="O783">
        <v>0</v>
      </c>
      <c r="P783">
        <v>0</v>
      </c>
      <c r="Q783">
        <v>0</v>
      </c>
      <c r="R783">
        <v>0</v>
      </c>
      <c r="S783" s="28">
        <v>0</v>
      </c>
      <c r="T783">
        <v>23233.27</v>
      </c>
      <c r="U783">
        <v>22682.639999999999</v>
      </c>
      <c r="V783">
        <v>22407.43</v>
      </c>
      <c r="W783">
        <v>22542.16</v>
      </c>
      <c r="X783">
        <v>23277.61</v>
      </c>
      <c r="Y783">
        <v>24982.02</v>
      </c>
      <c r="Z783">
        <v>29947.25</v>
      </c>
      <c r="AA783">
        <v>31283.19</v>
      </c>
      <c r="AB783">
        <v>33832.379999999997</v>
      </c>
      <c r="AC783">
        <v>36780.660000000003</v>
      </c>
      <c r="AD783">
        <v>40872.85</v>
      </c>
      <c r="AE783">
        <v>43293.440000000002</v>
      </c>
      <c r="AF783">
        <v>44983.26</v>
      </c>
      <c r="AG783">
        <v>46613.14</v>
      </c>
      <c r="AH783">
        <v>47640.08</v>
      </c>
      <c r="AI783">
        <v>49374.22</v>
      </c>
      <c r="AJ783">
        <v>50297.13</v>
      </c>
      <c r="AK783">
        <v>43546.93</v>
      </c>
      <c r="AL783">
        <v>43606.5</v>
      </c>
      <c r="AM783">
        <v>46010.95</v>
      </c>
      <c r="AN783">
        <v>42217.04</v>
      </c>
      <c r="AO783">
        <v>36738.36</v>
      </c>
      <c r="AP783">
        <v>30125.69</v>
      </c>
      <c r="AQ783">
        <v>26174.95</v>
      </c>
      <c r="AR783">
        <v>62.146610000000003</v>
      </c>
      <c r="AS783">
        <v>59.683639999999997</v>
      </c>
      <c r="AT783">
        <v>58.651229999999998</v>
      </c>
      <c r="AU783">
        <v>57.608020000000003</v>
      </c>
      <c r="AV783">
        <v>56.989199999999997</v>
      </c>
      <c r="AW783">
        <v>56.807099999999998</v>
      </c>
      <c r="AX783">
        <v>57.412039999999998</v>
      </c>
      <c r="AY783">
        <v>58.283949999999997</v>
      </c>
      <c r="AZ783">
        <v>59.515430000000002</v>
      </c>
      <c r="BA783">
        <v>65.587959999999995</v>
      </c>
      <c r="BB783">
        <v>71.216049999999996</v>
      </c>
      <c r="BC783">
        <v>75.80556</v>
      </c>
      <c r="BD783">
        <v>78.939809999999994</v>
      </c>
      <c r="BE783">
        <v>81.50309</v>
      </c>
      <c r="BF783">
        <v>82.441360000000003</v>
      </c>
      <c r="BG783">
        <v>83.081789999999998</v>
      </c>
      <c r="BH783">
        <v>83.631169999999997</v>
      </c>
      <c r="BI783">
        <v>82.365740000000002</v>
      </c>
      <c r="BJ783">
        <v>79.05247</v>
      </c>
      <c r="BK783">
        <v>74.265429999999995</v>
      </c>
      <c r="BL783">
        <v>70.932100000000005</v>
      </c>
      <c r="BM783">
        <v>67.924390000000002</v>
      </c>
      <c r="BN783">
        <v>65.908950000000004</v>
      </c>
      <c r="BO783">
        <v>64.199070000000006</v>
      </c>
      <c r="BP783">
        <v>-242.67930000000001</v>
      </c>
      <c r="BQ783">
        <v>-302.60430000000002</v>
      </c>
      <c r="BR783">
        <v>-232.1283</v>
      </c>
      <c r="BS783">
        <v>-152.07249999999999</v>
      </c>
      <c r="BT783">
        <v>-158.84970000000001</v>
      </c>
      <c r="BU783">
        <v>-411.3655</v>
      </c>
      <c r="BV783">
        <v>-122.94070000000001</v>
      </c>
      <c r="BW783">
        <v>-196.9248</v>
      </c>
      <c r="BX783">
        <v>340.29079999999999</v>
      </c>
      <c r="BY783">
        <v>555.37040000000002</v>
      </c>
      <c r="BZ783">
        <v>532.44110000000001</v>
      </c>
      <c r="CA783">
        <v>726.28380000000004</v>
      </c>
      <c r="CB783">
        <v>1003.297</v>
      </c>
      <c r="CC783">
        <v>1125.5239999999999</v>
      </c>
      <c r="CD783">
        <v>622.06309999999996</v>
      </c>
      <c r="CE783">
        <v>-555.67880000000002</v>
      </c>
      <c r="CF783">
        <v>-1071.057</v>
      </c>
      <c r="CG783">
        <v>6655.49</v>
      </c>
      <c r="CH783">
        <v>6530.6769999999997</v>
      </c>
      <c r="CI783">
        <v>1876.5429999999999</v>
      </c>
      <c r="CJ783">
        <v>854.57060000000001</v>
      </c>
      <c r="CK783">
        <v>81.331389999999999</v>
      </c>
      <c r="CL783">
        <v>-196.9992</v>
      </c>
      <c r="CM783">
        <v>161.06229999999999</v>
      </c>
      <c r="CN783">
        <v>3255.4749999999999</v>
      </c>
      <c r="CO783">
        <v>3170.0810000000001</v>
      </c>
      <c r="CP783">
        <v>2783.8389999999999</v>
      </c>
      <c r="CQ783">
        <v>2826.221</v>
      </c>
      <c r="CR783">
        <v>2735.6970000000001</v>
      </c>
      <c r="CS783">
        <v>3910.625</v>
      </c>
      <c r="CT783">
        <v>4098.0550000000003</v>
      </c>
      <c r="CU783">
        <v>3092.3420000000001</v>
      </c>
      <c r="CV783">
        <v>3962.0050000000001</v>
      </c>
      <c r="CW783">
        <v>6908.7979999999998</v>
      </c>
      <c r="CX783">
        <v>9053.3529999999992</v>
      </c>
      <c r="CY783">
        <v>6727.94</v>
      </c>
      <c r="CZ783">
        <v>6768.71</v>
      </c>
      <c r="DA783">
        <v>7709.9889999999996</v>
      </c>
      <c r="DB783">
        <v>29578.36</v>
      </c>
      <c r="DC783">
        <v>24809.4</v>
      </c>
      <c r="DD783">
        <v>28892.959999999999</v>
      </c>
      <c r="DE783">
        <v>21467.98</v>
      </c>
      <c r="DF783">
        <v>11953.1</v>
      </c>
      <c r="DG783">
        <v>13286.99</v>
      </c>
      <c r="DH783">
        <v>12884.6</v>
      </c>
      <c r="DI783">
        <v>10209.75</v>
      </c>
      <c r="DJ783">
        <v>5906.3959999999997</v>
      </c>
      <c r="DK783">
        <v>5801.6</v>
      </c>
      <c r="DL783">
        <v>18</v>
      </c>
      <c r="DM783">
        <v>19</v>
      </c>
    </row>
    <row r="784" spans="1:117" hidden="1" x14ac:dyDescent="0.25">
      <c r="A784" t="s">
        <v>62</v>
      </c>
      <c r="B784" t="s">
        <v>35</v>
      </c>
      <c r="C784" t="s">
        <v>61</v>
      </c>
      <c r="D784" t="s">
        <v>61</v>
      </c>
      <c r="E784" t="s">
        <v>35</v>
      </c>
      <c r="F784" t="s">
        <v>61</v>
      </c>
      <c r="G784" t="s">
        <v>61</v>
      </c>
      <c r="H784" t="s">
        <v>61</v>
      </c>
      <c r="I784" t="s">
        <v>183</v>
      </c>
      <c r="J784" s="22">
        <v>43760</v>
      </c>
      <c r="K784" s="28">
        <v>18</v>
      </c>
      <c r="L784">
        <v>19</v>
      </c>
      <c r="M784">
        <v>3</v>
      </c>
      <c r="N784">
        <v>3</v>
      </c>
      <c r="O784">
        <v>0</v>
      </c>
      <c r="P784">
        <v>0</v>
      </c>
      <c r="Q784">
        <v>1</v>
      </c>
      <c r="R784">
        <v>0</v>
      </c>
      <c r="S784" s="28">
        <v>1</v>
      </c>
      <c r="AR784">
        <v>63.333329999999997</v>
      </c>
      <c r="AS784">
        <v>59.833329999999997</v>
      </c>
      <c r="AT784">
        <v>58.833329999999997</v>
      </c>
      <c r="AU784">
        <v>57.833329999999997</v>
      </c>
      <c r="AV784">
        <v>56.833329999999997</v>
      </c>
      <c r="AW784">
        <v>57</v>
      </c>
      <c r="AX784">
        <v>58.833329999999997</v>
      </c>
      <c r="AY784">
        <v>60.166670000000003</v>
      </c>
      <c r="AZ784">
        <v>61</v>
      </c>
      <c r="BA784">
        <v>67.5</v>
      </c>
      <c r="BB784">
        <v>71.5</v>
      </c>
      <c r="BC784">
        <v>75.833340000000007</v>
      </c>
      <c r="BD784">
        <v>79.166659999999993</v>
      </c>
      <c r="BE784">
        <v>82.166659999999993</v>
      </c>
      <c r="BF784">
        <v>82.666659999999993</v>
      </c>
      <c r="BG784">
        <v>83.666659999999993</v>
      </c>
      <c r="BH784">
        <v>84.666659999999993</v>
      </c>
      <c r="BI784">
        <v>83.333340000000007</v>
      </c>
      <c r="BJ784">
        <v>80.166659999999993</v>
      </c>
      <c r="BK784">
        <v>75.5</v>
      </c>
      <c r="BL784">
        <v>72</v>
      </c>
      <c r="BM784">
        <v>69.166659999999993</v>
      </c>
      <c r="BN784">
        <v>67.333340000000007</v>
      </c>
      <c r="BO784">
        <v>65.666659999999993</v>
      </c>
      <c r="DL784">
        <v>18</v>
      </c>
      <c r="DM784">
        <v>19</v>
      </c>
    </row>
    <row r="785" spans="1:121" hidden="1" x14ac:dyDescent="0.25">
      <c r="A785" t="s">
        <v>62</v>
      </c>
      <c r="B785" t="s">
        <v>32</v>
      </c>
      <c r="C785" t="s">
        <v>32</v>
      </c>
      <c r="D785" t="s">
        <v>61</v>
      </c>
      <c r="E785" t="s">
        <v>61</v>
      </c>
      <c r="F785" t="s">
        <v>61</v>
      </c>
      <c r="G785" t="s">
        <v>61</v>
      </c>
      <c r="H785" t="s">
        <v>61</v>
      </c>
      <c r="I785" t="s">
        <v>183</v>
      </c>
      <c r="J785" s="22">
        <v>43760</v>
      </c>
      <c r="K785" s="28">
        <v>19</v>
      </c>
      <c r="L785">
        <v>19</v>
      </c>
      <c r="M785">
        <v>4</v>
      </c>
      <c r="N785">
        <v>4</v>
      </c>
      <c r="O785">
        <v>0</v>
      </c>
      <c r="P785">
        <v>0</v>
      </c>
      <c r="Q785">
        <v>1</v>
      </c>
      <c r="R785">
        <v>1</v>
      </c>
      <c r="S785" s="28">
        <v>1</v>
      </c>
      <c r="AR785">
        <v>65.5</v>
      </c>
      <c r="AS785">
        <v>62.5</v>
      </c>
      <c r="AT785">
        <v>60</v>
      </c>
      <c r="AU785">
        <v>58.5</v>
      </c>
      <c r="AV785">
        <v>57</v>
      </c>
      <c r="AW785">
        <v>57</v>
      </c>
      <c r="AX785">
        <v>55</v>
      </c>
      <c r="AY785">
        <v>55</v>
      </c>
      <c r="AZ785">
        <v>57.5</v>
      </c>
      <c r="BA785">
        <v>63.5</v>
      </c>
      <c r="BB785">
        <v>67.5</v>
      </c>
      <c r="BC785">
        <v>70.5</v>
      </c>
      <c r="BD785">
        <v>74</v>
      </c>
      <c r="BE785">
        <v>77</v>
      </c>
      <c r="BF785">
        <v>79.5</v>
      </c>
      <c r="BG785">
        <v>81.5</v>
      </c>
      <c r="BH785">
        <v>82.5</v>
      </c>
      <c r="BI785">
        <v>83</v>
      </c>
      <c r="BJ785">
        <v>81</v>
      </c>
      <c r="BK785">
        <v>77.5</v>
      </c>
      <c r="BL785">
        <v>73</v>
      </c>
      <c r="BM785">
        <v>70.5</v>
      </c>
      <c r="BN785">
        <v>68.5</v>
      </c>
      <c r="BO785">
        <v>66</v>
      </c>
      <c r="DL785">
        <v>19</v>
      </c>
      <c r="DM785">
        <v>19</v>
      </c>
    </row>
    <row r="786" spans="1:121" hidden="1" x14ac:dyDescent="0.25">
      <c r="A786" t="s">
        <v>62</v>
      </c>
      <c r="B786" t="s">
        <v>33</v>
      </c>
      <c r="C786" t="s">
        <v>61</v>
      </c>
      <c r="D786" t="s">
        <v>61</v>
      </c>
      <c r="E786" t="s">
        <v>33</v>
      </c>
      <c r="F786" t="s">
        <v>61</v>
      </c>
      <c r="G786" t="s">
        <v>61</v>
      </c>
      <c r="H786" t="s">
        <v>61</v>
      </c>
      <c r="I786" t="s">
        <v>183</v>
      </c>
      <c r="J786" s="22">
        <v>43760</v>
      </c>
      <c r="K786" s="28">
        <v>19</v>
      </c>
      <c r="L786">
        <v>19</v>
      </c>
      <c r="M786">
        <v>22</v>
      </c>
      <c r="N786">
        <v>22</v>
      </c>
      <c r="O786">
        <v>0</v>
      </c>
      <c r="P786">
        <v>0</v>
      </c>
      <c r="Q786">
        <v>0</v>
      </c>
      <c r="R786">
        <v>1</v>
      </c>
      <c r="S786" s="28">
        <v>1</v>
      </c>
      <c r="AR786">
        <v>64.136359999999996</v>
      </c>
      <c r="AS786">
        <v>61.704540000000001</v>
      </c>
      <c r="AT786">
        <v>59.204540000000001</v>
      </c>
      <c r="AU786">
        <v>58.045459999999999</v>
      </c>
      <c r="AV786">
        <v>57</v>
      </c>
      <c r="AW786">
        <v>56.545459999999999</v>
      </c>
      <c r="AX786">
        <v>55</v>
      </c>
      <c r="AY786">
        <v>55.113639999999997</v>
      </c>
      <c r="AZ786">
        <v>57.272730000000003</v>
      </c>
      <c r="BA786">
        <v>63.386360000000003</v>
      </c>
      <c r="BB786">
        <v>67.840909999999994</v>
      </c>
      <c r="BC786">
        <v>71.409090000000006</v>
      </c>
      <c r="BD786">
        <v>74.681820000000002</v>
      </c>
      <c r="BE786">
        <v>77.568179999999998</v>
      </c>
      <c r="BF786">
        <v>79.954539999999994</v>
      </c>
      <c r="BG786">
        <v>81.840909999999994</v>
      </c>
      <c r="BH786">
        <v>82.159090000000006</v>
      </c>
      <c r="BI786">
        <v>81.977270000000004</v>
      </c>
      <c r="BJ786">
        <v>79.636359999999996</v>
      </c>
      <c r="BK786">
        <v>76.022729999999996</v>
      </c>
      <c r="BL786">
        <v>71.75</v>
      </c>
      <c r="BM786">
        <v>68.568179999999998</v>
      </c>
      <c r="BN786">
        <v>66.568179999999998</v>
      </c>
      <c r="BO786">
        <v>64.295460000000006</v>
      </c>
      <c r="DL786">
        <v>19</v>
      </c>
      <c r="DM786">
        <v>19</v>
      </c>
    </row>
    <row r="787" spans="1:121" hidden="1" x14ac:dyDescent="0.25">
      <c r="A787" t="s">
        <v>62</v>
      </c>
      <c r="B787" t="s">
        <v>189</v>
      </c>
      <c r="C787" t="s">
        <v>189</v>
      </c>
      <c r="D787" t="s">
        <v>61</v>
      </c>
      <c r="E787" t="s">
        <v>61</v>
      </c>
      <c r="F787" t="s">
        <v>61</v>
      </c>
      <c r="G787" t="s">
        <v>61</v>
      </c>
      <c r="H787" t="s">
        <v>61</v>
      </c>
      <c r="I787" t="s">
        <v>183</v>
      </c>
      <c r="J787" s="22">
        <v>43760</v>
      </c>
      <c r="K787" s="28">
        <v>19</v>
      </c>
      <c r="L787">
        <v>19</v>
      </c>
      <c r="M787">
        <v>7</v>
      </c>
      <c r="N787">
        <v>7</v>
      </c>
      <c r="O787">
        <v>0</v>
      </c>
      <c r="P787">
        <v>0</v>
      </c>
      <c r="Q787">
        <v>1</v>
      </c>
      <c r="R787">
        <v>1</v>
      </c>
      <c r="S787" s="28">
        <v>1</v>
      </c>
      <c r="AR787">
        <v>61.214289999999998</v>
      </c>
      <c r="AS787">
        <v>60</v>
      </c>
      <c r="AT787">
        <v>57.5</v>
      </c>
      <c r="AU787">
        <v>57.071429999999999</v>
      </c>
      <c r="AV787">
        <v>57</v>
      </c>
      <c r="AW787">
        <v>55.571429999999999</v>
      </c>
      <c r="AX787">
        <v>55</v>
      </c>
      <c r="AY787">
        <v>55.357140000000001</v>
      </c>
      <c r="AZ787">
        <v>56.785710000000002</v>
      </c>
      <c r="BA787">
        <v>63.142859999999999</v>
      </c>
      <c r="BB787">
        <v>68.571430000000007</v>
      </c>
      <c r="BC787">
        <v>73.357140000000001</v>
      </c>
      <c r="BD787">
        <v>76.142859999999999</v>
      </c>
      <c r="BE787">
        <v>78.785709999999995</v>
      </c>
      <c r="BF787">
        <v>80.928569999999993</v>
      </c>
      <c r="BG787">
        <v>82.571430000000007</v>
      </c>
      <c r="BH787">
        <v>81.428569999999993</v>
      </c>
      <c r="BI787">
        <v>79.785709999999995</v>
      </c>
      <c r="BJ787">
        <v>76.714290000000005</v>
      </c>
      <c r="BK787">
        <v>72.857140000000001</v>
      </c>
      <c r="BL787">
        <v>69.071430000000007</v>
      </c>
      <c r="BM787">
        <v>64.428569999999993</v>
      </c>
      <c r="BN787">
        <v>62.428570000000001</v>
      </c>
      <c r="BO787">
        <v>60.642859999999999</v>
      </c>
      <c r="DL787">
        <v>19</v>
      </c>
      <c r="DM787">
        <v>19</v>
      </c>
      <c r="DQ787" s="24"/>
    </row>
    <row r="788" spans="1:121" hidden="1" x14ac:dyDescent="0.25">
      <c r="A788" t="s">
        <v>62</v>
      </c>
      <c r="B788" t="s">
        <v>202</v>
      </c>
      <c r="C788" t="s">
        <v>61</v>
      </c>
      <c r="D788" t="s">
        <v>61</v>
      </c>
      <c r="E788" t="s">
        <v>61</v>
      </c>
      <c r="F788" t="s">
        <v>97</v>
      </c>
      <c r="G788" t="s">
        <v>61</v>
      </c>
      <c r="H788" t="s">
        <v>61</v>
      </c>
      <c r="I788" t="s">
        <v>183</v>
      </c>
      <c r="J788" s="22">
        <v>43760</v>
      </c>
      <c r="K788" s="28">
        <v>19</v>
      </c>
      <c r="L788">
        <v>19</v>
      </c>
      <c r="M788">
        <v>17</v>
      </c>
      <c r="N788">
        <v>17</v>
      </c>
      <c r="O788">
        <v>0</v>
      </c>
      <c r="P788">
        <v>0</v>
      </c>
      <c r="Q788">
        <v>0</v>
      </c>
      <c r="R788">
        <v>1</v>
      </c>
      <c r="S788" s="28">
        <v>1</v>
      </c>
      <c r="AR788">
        <v>64.088229999999996</v>
      </c>
      <c r="AS788">
        <v>61.676470000000002</v>
      </c>
      <c r="AT788">
        <v>59.176470000000002</v>
      </c>
      <c r="AU788">
        <v>58.029409999999999</v>
      </c>
      <c r="AV788">
        <v>57</v>
      </c>
      <c r="AW788">
        <v>56.529409999999999</v>
      </c>
      <c r="AX788">
        <v>55</v>
      </c>
      <c r="AY788">
        <v>55.117649999999998</v>
      </c>
      <c r="AZ788">
        <v>57.264710000000001</v>
      </c>
      <c r="BA788">
        <v>63.382350000000002</v>
      </c>
      <c r="BB788">
        <v>67.852940000000004</v>
      </c>
      <c r="BC788">
        <v>71.441180000000003</v>
      </c>
      <c r="BD788">
        <v>74.705879999999993</v>
      </c>
      <c r="BE788">
        <v>77.588229999999996</v>
      </c>
      <c r="BF788">
        <v>79.970590000000001</v>
      </c>
      <c r="BG788">
        <v>81.852940000000004</v>
      </c>
      <c r="BH788">
        <v>82.147059999999996</v>
      </c>
      <c r="BI788">
        <v>81.941180000000003</v>
      </c>
      <c r="BJ788">
        <v>79.588229999999996</v>
      </c>
      <c r="BK788">
        <v>75.970590000000001</v>
      </c>
      <c r="BL788">
        <v>71.705879999999993</v>
      </c>
      <c r="BM788">
        <v>68.5</v>
      </c>
      <c r="BN788">
        <v>66.5</v>
      </c>
      <c r="BO788">
        <v>64.235290000000006</v>
      </c>
      <c r="DL788">
        <v>19</v>
      </c>
      <c r="DM788">
        <v>19</v>
      </c>
      <c r="DQ788" s="24"/>
    </row>
    <row r="789" spans="1:121" hidden="1" x14ac:dyDescent="0.25">
      <c r="A789" t="s">
        <v>62</v>
      </c>
      <c r="B789" t="s">
        <v>38</v>
      </c>
      <c r="C789" t="s">
        <v>61</v>
      </c>
      <c r="D789" t="s">
        <v>61</v>
      </c>
      <c r="E789" t="s">
        <v>38</v>
      </c>
      <c r="F789" t="s">
        <v>61</v>
      </c>
      <c r="G789" t="s">
        <v>61</v>
      </c>
      <c r="H789" t="s">
        <v>61</v>
      </c>
      <c r="I789" t="s">
        <v>183</v>
      </c>
      <c r="J789" s="22">
        <v>43760</v>
      </c>
      <c r="K789" s="28">
        <v>18</v>
      </c>
      <c r="L789">
        <v>19</v>
      </c>
      <c r="M789">
        <v>2</v>
      </c>
      <c r="N789">
        <v>2</v>
      </c>
      <c r="O789">
        <v>0</v>
      </c>
      <c r="P789">
        <v>0</v>
      </c>
      <c r="Q789">
        <v>1</v>
      </c>
      <c r="R789">
        <v>1</v>
      </c>
      <c r="S789" s="28">
        <v>1</v>
      </c>
      <c r="AR789">
        <v>63</v>
      </c>
      <c r="AS789">
        <v>60.5</v>
      </c>
      <c r="AT789">
        <v>59.5</v>
      </c>
      <c r="AU789">
        <v>57.5</v>
      </c>
      <c r="AV789">
        <v>56.5</v>
      </c>
      <c r="AW789">
        <v>57</v>
      </c>
      <c r="AX789">
        <v>60.5</v>
      </c>
      <c r="AY789">
        <v>66.5</v>
      </c>
      <c r="AZ789">
        <v>65</v>
      </c>
      <c r="BA789">
        <v>69.5</v>
      </c>
      <c r="BB789">
        <v>73.5</v>
      </c>
      <c r="BC789">
        <v>78.5</v>
      </c>
      <c r="BD789">
        <v>81.5</v>
      </c>
      <c r="BE789">
        <v>83.5</v>
      </c>
      <c r="BF789">
        <v>84</v>
      </c>
      <c r="BG789">
        <v>85</v>
      </c>
      <c r="BH789">
        <v>86</v>
      </c>
      <c r="BI789">
        <v>85</v>
      </c>
      <c r="BJ789">
        <v>82.5</v>
      </c>
      <c r="BK789">
        <v>77.5</v>
      </c>
      <c r="BL789">
        <v>74</v>
      </c>
      <c r="BM789">
        <v>70.5</v>
      </c>
      <c r="BN789">
        <v>67</v>
      </c>
      <c r="BO789">
        <v>65</v>
      </c>
      <c r="DL789">
        <v>18</v>
      </c>
      <c r="DM789">
        <v>19</v>
      </c>
      <c r="DQ789" s="24"/>
    </row>
    <row r="790" spans="1:121" hidden="1" x14ac:dyDescent="0.25">
      <c r="A790" t="s">
        <v>62</v>
      </c>
      <c r="B790" t="s">
        <v>42</v>
      </c>
      <c r="C790" t="s">
        <v>61</v>
      </c>
      <c r="D790" t="s">
        <v>42</v>
      </c>
      <c r="E790" t="s">
        <v>61</v>
      </c>
      <c r="F790" t="s">
        <v>61</v>
      </c>
      <c r="G790" t="s">
        <v>61</v>
      </c>
      <c r="H790" t="s">
        <v>61</v>
      </c>
      <c r="I790" t="s">
        <v>183</v>
      </c>
      <c r="J790" s="22">
        <v>43760</v>
      </c>
      <c r="K790" s="28">
        <v>18</v>
      </c>
      <c r="L790">
        <v>19</v>
      </c>
      <c r="M790">
        <v>646</v>
      </c>
      <c r="N790">
        <v>638</v>
      </c>
      <c r="O790">
        <v>0</v>
      </c>
      <c r="P790">
        <v>0</v>
      </c>
      <c r="Q790">
        <v>0</v>
      </c>
      <c r="R790">
        <v>1</v>
      </c>
      <c r="S790" s="28">
        <v>1</v>
      </c>
      <c r="AR790">
        <v>62.594189999999998</v>
      </c>
      <c r="AS790">
        <v>60.435630000000003</v>
      </c>
      <c r="AT790">
        <v>58.925429999999999</v>
      </c>
      <c r="AU790">
        <v>57.614600000000003</v>
      </c>
      <c r="AV790">
        <v>56.686030000000002</v>
      </c>
      <c r="AW790">
        <v>55.833599999999997</v>
      </c>
      <c r="AX790">
        <v>55.700159999999997</v>
      </c>
      <c r="AY790">
        <v>55.750390000000003</v>
      </c>
      <c r="AZ790">
        <v>57.302979999999998</v>
      </c>
      <c r="BA790">
        <v>63.430140000000002</v>
      </c>
      <c r="BB790">
        <v>69.62088</v>
      </c>
      <c r="BC790">
        <v>74.164050000000003</v>
      </c>
      <c r="BD790">
        <v>77.744110000000006</v>
      </c>
      <c r="BE790">
        <v>80.511769999999999</v>
      </c>
      <c r="BF790">
        <v>82.123239999999996</v>
      </c>
      <c r="BG790">
        <v>83.290419999999997</v>
      </c>
      <c r="BH790">
        <v>84.053380000000004</v>
      </c>
      <c r="BI790">
        <v>82.912869999999998</v>
      </c>
      <c r="BJ790">
        <v>79.385400000000004</v>
      </c>
      <c r="BK790">
        <v>74.773939999999996</v>
      </c>
      <c r="BL790">
        <v>71.352429999999998</v>
      </c>
      <c r="BM790">
        <v>68.218209999999999</v>
      </c>
      <c r="BN790">
        <v>66.026690000000002</v>
      </c>
      <c r="BO790">
        <v>64.091840000000005</v>
      </c>
      <c r="DL790">
        <v>18</v>
      </c>
      <c r="DM790">
        <v>19</v>
      </c>
      <c r="DQ790" s="24"/>
    </row>
    <row r="791" spans="1:121" hidden="1" x14ac:dyDescent="0.25">
      <c r="A791" t="s">
        <v>62</v>
      </c>
      <c r="B791" t="s">
        <v>61</v>
      </c>
      <c r="C791" t="s">
        <v>61</v>
      </c>
      <c r="D791" t="s">
        <v>61</v>
      </c>
      <c r="E791" t="s">
        <v>61</v>
      </c>
      <c r="F791" t="s">
        <v>61</v>
      </c>
      <c r="G791" t="s">
        <v>61</v>
      </c>
      <c r="H791" t="s">
        <v>61</v>
      </c>
      <c r="I791" t="s">
        <v>183</v>
      </c>
      <c r="J791" s="22">
        <v>43760</v>
      </c>
      <c r="K791" s="28">
        <v>18</v>
      </c>
      <c r="L791">
        <v>19</v>
      </c>
      <c r="M791">
        <v>755</v>
      </c>
      <c r="N791">
        <v>745</v>
      </c>
      <c r="O791">
        <v>0</v>
      </c>
      <c r="P791">
        <v>0</v>
      </c>
      <c r="Q791">
        <v>0</v>
      </c>
      <c r="R791">
        <v>0</v>
      </c>
      <c r="S791" s="28">
        <v>0</v>
      </c>
      <c r="T791">
        <v>46457.34</v>
      </c>
      <c r="U791">
        <v>45480.480000000003</v>
      </c>
      <c r="V791">
        <v>44932.14</v>
      </c>
      <c r="W791">
        <v>45235.28</v>
      </c>
      <c r="X791">
        <v>46573.67</v>
      </c>
      <c r="Y791">
        <v>50076.63</v>
      </c>
      <c r="Z791">
        <v>58841.52</v>
      </c>
      <c r="AA791">
        <v>61163.23</v>
      </c>
      <c r="AB791">
        <v>65958.009999999995</v>
      </c>
      <c r="AC791">
        <v>70552.97</v>
      </c>
      <c r="AD791">
        <v>76827.17</v>
      </c>
      <c r="AE791">
        <v>81566.2</v>
      </c>
      <c r="AF791">
        <v>84621.59</v>
      </c>
      <c r="AG791">
        <v>87792.74</v>
      </c>
      <c r="AH791">
        <v>90399.38</v>
      </c>
      <c r="AI791">
        <v>93764.07</v>
      </c>
      <c r="AJ791">
        <v>96154.54</v>
      </c>
      <c r="AK791">
        <v>84133.15</v>
      </c>
      <c r="AL791">
        <v>84572.95</v>
      </c>
      <c r="AM791">
        <v>89065.54</v>
      </c>
      <c r="AN791">
        <v>82140.39</v>
      </c>
      <c r="AO791">
        <v>72142.19</v>
      </c>
      <c r="AP791">
        <v>59101.18</v>
      </c>
      <c r="AQ791">
        <v>51094.1</v>
      </c>
      <c r="AR791">
        <v>62.676749999999998</v>
      </c>
      <c r="AS791">
        <v>60.452289999999998</v>
      </c>
      <c r="AT791">
        <v>58.952289999999998</v>
      </c>
      <c r="AU791">
        <v>57.598790000000001</v>
      </c>
      <c r="AV791">
        <v>56.65793</v>
      </c>
      <c r="AW791">
        <v>55.912640000000003</v>
      </c>
      <c r="AX791">
        <v>56.049059999999997</v>
      </c>
      <c r="AY791">
        <v>56.574599999999997</v>
      </c>
      <c r="AZ791">
        <v>57.891129999999997</v>
      </c>
      <c r="BA791">
        <v>63.87433</v>
      </c>
      <c r="BB791">
        <v>69.885080000000002</v>
      </c>
      <c r="BC791">
        <v>74.426749999999998</v>
      </c>
      <c r="BD791">
        <v>77.966399999999993</v>
      </c>
      <c r="BE791">
        <v>80.665989999999994</v>
      </c>
      <c r="BF791">
        <v>82.208340000000007</v>
      </c>
      <c r="BG791">
        <v>83.389110000000002</v>
      </c>
      <c r="BH791">
        <v>84.183459999999997</v>
      </c>
      <c r="BI791">
        <v>83.098119999999994</v>
      </c>
      <c r="BJ791">
        <v>79.684809999999999</v>
      </c>
      <c r="BK791">
        <v>75.075940000000003</v>
      </c>
      <c r="BL791">
        <v>71.630380000000002</v>
      </c>
      <c r="BM791">
        <v>68.456310000000002</v>
      </c>
      <c r="BN791">
        <v>66.159940000000006</v>
      </c>
      <c r="BO791">
        <v>64.205640000000002</v>
      </c>
      <c r="BP791">
        <v>-665.6404</v>
      </c>
      <c r="BQ791">
        <v>-701.48630000000003</v>
      </c>
      <c r="BR791">
        <v>-544.31730000000005</v>
      </c>
      <c r="BS791">
        <v>-367.15649999999999</v>
      </c>
      <c r="BT791">
        <v>-307.41910000000001</v>
      </c>
      <c r="BU791">
        <v>-319.09440000000001</v>
      </c>
      <c r="BV791">
        <v>68.247150000000005</v>
      </c>
      <c r="BW791">
        <v>-200.2234</v>
      </c>
      <c r="BX791">
        <v>325.86180000000002</v>
      </c>
      <c r="BY791">
        <v>780.83870000000002</v>
      </c>
      <c r="BZ791">
        <v>844.25919999999996</v>
      </c>
      <c r="CA791">
        <v>1141.203</v>
      </c>
      <c r="CB791">
        <v>2093.9110000000001</v>
      </c>
      <c r="CC791">
        <v>1819.529</v>
      </c>
      <c r="CD791">
        <v>467.7921</v>
      </c>
      <c r="CE791">
        <v>-1260.5509999999999</v>
      </c>
      <c r="CF791">
        <v>-2059.1460000000002</v>
      </c>
      <c r="CG791">
        <v>11728.51</v>
      </c>
      <c r="CH791">
        <v>11552.67</v>
      </c>
      <c r="CI791">
        <v>2764.4810000000002</v>
      </c>
      <c r="CJ791">
        <v>1367.2529999999999</v>
      </c>
      <c r="CK791">
        <v>556.88760000000002</v>
      </c>
      <c r="CL791">
        <v>-350.69900000000001</v>
      </c>
      <c r="CM791">
        <v>-145.47569999999999</v>
      </c>
      <c r="CN791">
        <v>12448.19</v>
      </c>
      <c r="CO791">
        <v>11453.74</v>
      </c>
      <c r="CP791">
        <v>11300.45</v>
      </c>
      <c r="CQ791">
        <v>10223.16</v>
      </c>
      <c r="CR791">
        <v>10576.72</v>
      </c>
      <c r="CS791">
        <v>10807.8</v>
      </c>
      <c r="CT791">
        <v>11577.24</v>
      </c>
      <c r="CU791">
        <v>10994.85</v>
      </c>
      <c r="CV791">
        <v>10796.35</v>
      </c>
      <c r="CW791">
        <v>16144.06</v>
      </c>
      <c r="CX791">
        <v>21968.31</v>
      </c>
      <c r="CY791">
        <v>19333.61</v>
      </c>
      <c r="CZ791">
        <v>19272.87</v>
      </c>
      <c r="DA791">
        <v>20788.22</v>
      </c>
      <c r="DB791">
        <v>52429.88</v>
      </c>
      <c r="DC791">
        <v>48430.9</v>
      </c>
      <c r="DD791">
        <v>58400.59</v>
      </c>
      <c r="DE791">
        <v>42004.88</v>
      </c>
      <c r="DF791">
        <v>32823.43</v>
      </c>
      <c r="DG791">
        <v>32401.3</v>
      </c>
      <c r="DH791">
        <v>27491.61</v>
      </c>
      <c r="DI791">
        <v>23739.65</v>
      </c>
      <c r="DJ791">
        <v>18950.75</v>
      </c>
      <c r="DK791">
        <v>18844.330000000002</v>
      </c>
      <c r="DL791">
        <v>18</v>
      </c>
      <c r="DM791">
        <v>19</v>
      </c>
      <c r="DQ791" s="24"/>
    </row>
    <row r="792" spans="1:121" hidden="1" x14ac:dyDescent="0.25">
      <c r="A792" t="s">
        <v>62</v>
      </c>
      <c r="B792" t="s">
        <v>37</v>
      </c>
      <c r="C792" t="s">
        <v>61</v>
      </c>
      <c r="D792" t="s">
        <v>61</v>
      </c>
      <c r="E792" t="s">
        <v>37</v>
      </c>
      <c r="F792" t="s">
        <v>61</v>
      </c>
      <c r="G792" t="s">
        <v>61</v>
      </c>
      <c r="H792" t="s">
        <v>61</v>
      </c>
      <c r="I792" t="s">
        <v>183</v>
      </c>
      <c r="J792" s="22">
        <v>43760</v>
      </c>
      <c r="K792" s="28">
        <v>18</v>
      </c>
      <c r="L792">
        <v>19</v>
      </c>
      <c r="M792">
        <v>84</v>
      </c>
      <c r="N792">
        <v>84</v>
      </c>
      <c r="O792">
        <v>0</v>
      </c>
      <c r="P792">
        <v>0</v>
      </c>
      <c r="Q792">
        <v>0</v>
      </c>
      <c r="R792">
        <v>0</v>
      </c>
      <c r="S792" s="28">
        <v>0</v>
      </c>
      <c r="T792">
        <v>9693.8889999999992</v>
      </c>
      <c r="U792">
        <v>9378.884</v>
      </c>
      <c r="V792">
        <v>9174.5249999999996</v>
      </c>
      <c r="W792">
        <v>9091.2669999999998</v>
      </c>
      <c r="X792">
        <v>9101.9429999999993</v>
      </c>
      <c r="Y792">
        <v>10381.14</v>
      </c>
      <c r="Z792">
        <v>13094.71</v>
      </c>
      <c r="AA792">
        <v>14435.88</v>
      </c>
      <c r="AB792">
        <v>16376.97</v>
      </c>
      <c r="AC792">
        <v>20269.23</v>
      </c>
      <c r="AD792">
        <v>23410.65</v>
      </c>
      <c r="AE792">
        <v>25024.09</v>
      </c>
      <c r="AF792">
        <v>25763.34</v>
      </c>
      <c r="AG792">
        <v>26315.919999999998</v>
      </c>
      <c r="AH792">
        <v>26073.279999999999</v>
      </c>
      <c r="AI792">
        <v>25761.45</v>
      </c>
      <c r="AJ792">
        <v>24787.08</v>
      </c>
      <c r="AK792">
        <v>21554.98</v>
      </c>
      <c r="AL792">
        <v>19986.439999999999</v>
      </c>
      <c r="AM792">
        <v>17980.34</v>
      </c>
      <c r="AN792">
        <v>15963.06</v>
      </c>
      <c r="AO792">
        <v>13695.58</v>
      </c>
      <c r="AP792">
        <v>11826.38</v>
      </c>
      <c r="AQ792">
        <v>10883.57</v>
      </c>
      <c r="AR792">
        <v>62.583329999999997</v>
      </c>
      <c r="AS792">
        <v>60.232140000000001</v>
      </c>
      <c r="AT792">
        <v>59.13691</v>
      </c>
      <c r="AU792">
        <v>57.553570000000001</v>
      </c>
      <c r="AV792">
        <v>56.797620000000002</v>
      </c>
      <c r="AW792">
        <v>56.946429999999999</v>
      </c>
      <c r="AX792">
        <v>59.077379999999998</v>
      </c>
      <c r="AY792">
        <v>62.476190000000003</v>
      </c>
      <c r="AZ792">
        <v>62.178570000000001</v>
      </c>
      <c r="BA792">
        <v>67.238100000000003</v>
      </c>
      <c r="BB792">
        <v>71.732140000000001</v>
      </c>
      <c r="BC792">
        <v>76.5</v>
      </c>
      <c r="BD792">
        <v>79.726190000000003</v>
      </c>
      <c r="BE792">
        <v>82.416659999999993</v>
      </c>
      <c r="BF792">
        <v>82.946430000000007</v>
      </c>
      <c r="BG792">
        <v>83.660709999999995</v>
      </c>
      <c r="BH792">
        <v>84.630949999999999</v>
      </c>
      <c r="BI792">
        <v>83.309520000000006</v>
      </c>
      <c r="BJ792">
        <v>80.351190000000003</v>
      </c>
      <c r="BK792">
        <v>75.625</v>
      </c>
      <c r="BL792">
        <v>72.232140000000001</v>
      </c>
      <c r="BM792">
        <v>69.011899999999997</v>
      </c>
      <c r="BN792">
        <v>66.321430000000007</v>
      </c>
      <c r="BO792">
        <v>64.571430000000007</v>
      </c>
      <c r="BP792">
        <v>66.707149999999999</v>
      </c>
      <c r="BQ792">
        <v>-48.347610000000003</v>
      </c>
      <c r="BR792">
        <v>-59.555720000000001</v>
      </c>
      <c r="BS792">
        <v>-7.8056660000000004</v>
      </c>
      <c r="BT792">
        <v>23.918310000000002</v>
      </c>
      <c r="BU792">
        <v>-97.386309999999995</v>
      </c>
      <c r="BV792">
        <v>-269.36509999999998</v>
      </c>
      <c r="BW792">
        <v>-51.814149999999998</v>
      </c>
      <c r="BX792">
        <v>188.09460000000001</v>
      </c>
      <c r="BY792">
        <v>247.80369999999999</v>
      </c>
      <c r="BZ792">
        <v>164.8107</v>
      </c>
      <c r="CA792">
        <v>114.6978</v>
      </c>
      <c r="CB792">
        <v>69.573989999999995</v>
      </c>
      <c r="CC792">
        <v>158.73269999999999</v>
      </c>
      <c r="CD792">
        <v>-325.68079999999998</v>
      </c>
      <c r="CE792">
        <v>-351.18990000000002</v>
      </c>
      <c r="CF792">
        <v>-223.25219999999999</v>
      </c>
      <c r="CG792">
        <v>2308.2190000000001</v>
      </c>
      <c r="CH792">
        <v>2214.5340000000001</v>
      </c>
      <c r="CI792">
        <v>1143.797</v>
      </c>
      <c r="CJ792">
        <v>708.15940000000001</v>
      </c>
      <c r="CK792">
        <v>420.32119999999998</v>
      </c>
      <c r="CL792">
        <v>-145.64179999999999</v>
      </c>
      <c r="CM792">
        <v>-177.249</v>
      </c>
      <c r="CN792">
        <v>3651.0360000000001</v>
      </c>
      <c r="CO792">
        <v>3147.5279999999998</v>
      </c>
      <c r="CP792">
        <v>3254.13</v>
      </c>
      <c r="CQ792">
        <v>2882.4389999999999</v>
      </c>
      <c r="CR792">
        <v>4129.9859999999999</v>
      </c>
      <c r="CS792">
        <v>5683.8310000000001</v>
      </c>
      <c r="CT792">
        <v>5248.9049999999997</v>
      </c>
      <c r="CU792">
        <v>6701.259</v>
      </c>
      <c r="CV792">
        <v>4981.5429999999997</v>
      </c>
      <c r="CW792">
        <v>7402.9589999999998</v>
      </c>
      <c r="CX792">
        <v>8375.8960000000006</v>
      </c>
      <c r="CY792">
        <v>4538.3159999999998</v>
      </c>
      <c r="CZ792">
        <v>3730.8870000000002</v>
      </c>
      <c r="DA792">
        <v>4771.4679999999998</v>
      </c>
      <c r="DB792">
        <v>32608.28</v>
      </c>
      <c r="DC792">
        <v>28733.279999999999</v>
      </c>
      <c r="DD792">
        <v>34847.56</v>
      </c>
      <c r="DE792">
        <v>25036.27</v>
      </c>
      <c r="DF792">
        <v>18666.5</v>
      </c>
      <c r="DG792">
        <v>17504.939999999999</v>
      </c>
      <c r="DH792">
        <v>11053.39</v>
      </c>
      <c r="DI792">
        <v>8252.1859999999997</v>
      </c>
      <c r="DJ792">
        <v>6126.7780000000002</v>
      </c>
      <c r="DK792">
        <v>4828.6589999999997</v>
      </c>
      <c r="DL792">
        <v>18</v>
      </c>
      <c r="DM792">
        <v>19</v>
      </c>
    </row>
    <row r="793" spans="1:121" hidden="1" x14ac:dyDescent="0.25">
      <c r="A793" t="s">
        <v>62</v>
      </c>
      <c r="B793" t="s">
        <v>110</v>
      </c>
      <c r="C793" t="s">
        <v>61</v>
      </c>
      <c r="D793" t="s">
        <v>110</v>
      </c>
      <c r="E793" t="s">
        <v>61</v>
      </c>
      <c r="F793" t="s">
        <v>61</v>
      </c>
      <c r="G793" t="s">
        <v>61</v>
      </c>
      <c r="H793" t="s">
        <v>61</v>
      </c>
      <c r="I793" t="s">
        <v>183</v>
      </c>
      <c r="J793" s="22">
        <v>43760</v>
      </c>
      <c r="K793" s="28">
        <v>18</v>
      </c>
      <c r="L793">
        <v>19</v>
      </c>
      <c r="M793">
        <v>23</v>
      </c>
      <c r="N793">
        <v>23</v>
      </c>
      <c r="O793">
        <v>0</v>
      </c>
      <c r="P793">
        <v>0</v>
      </c>
      <c r="Q793">
        <v>0</v>
      </c>
      <c r="R793">
        <v>1</v>
      </c>
      <c r="S793" s="28">
        <v>1</v>
      </c>
      <c r="AR793">
        <v>62.217390000000002</v>
      </c>
      <c r="AS793">
        <v>59.695650000000001</v>
      </c>
      <c r="AT793">
        <v>57.86956</v>
      </c>
      <c r="AU793">
        <v>56.826090000000001</v>
      </c>
      <c r="AV793">
        <v>55.934780000000003</v>
      </c>
      <c r="AW793">
        <v>54.826090000000001</v>
      </c>
      <c r="AX793">
        <v>54.5</v>
      </c>
      <c r="AY793">
        <v>54.456519999999998</v>
      </c>
      <c r="AZ793">
        <v>56.043480000000002</v>
      </c>
      <c r="BA793">
        <v>62.586959999999998</v>
      </c>
      <c r="BB793">
        <v>68.869569999999996</v>
      </c>
      <c r="BC793">
        <v>73.434780000000003</v>
      </c>
      <c r="BD793">
        <v>76.956519999999998</v>
      </c>
      <c r="BE793">
        <v>79.630430000000004</v>
      </c>
      <c r="BF793">
        <v>81.673910000000006</v>
      </c>
      <c r="BG793">
        <v>83.195660000000004</v>
      </c>
      <c r="BH793">
        <v>84.108699999999999</v>
      </c>
      <c r="BI793">
        <v>83.369569999999996</v>
      </c>
      <c r="BJ793">
        <v>79.956519999999998</v>
      </c>
      <c r="BK793">
        <v>74.934780000000003</v>
      </c>
      <c r="BL793">
        <v>71.369569999999996</v>
      </c>
      <c r="BM793">
        <v>68.282610000000005</v>
      </c>
      <c r="BN793">
        <v>65.913039999999995</v>
      </c>
      <c r="BO793">
        <v>63.760869999999997</v>
      </c>
      <c r="DL793">
        <v>18</v>
      </c>
      <c r="DM793">
        <v>19</v>
      </c>
    </row>
    <row r="794" spans="1:121" hidden="1" x14ac:dyDescent="0.25">
      <c r="A794" t="s">
        <v>62</v>
      </c>
      <c r="B794" t="s">
        <v>109</v>
      </c>
      <c r="C794" t="s">
        <v>61</v>
      </c>
      <c r="D794" t="s">
        <v>109</v>
      </c>
      <c r="E794" t="s">
        <v>61</v>
      </c>
      <c r="F794" t="s">
        <v>61</v>
      </c>
      <c r="G794" t="s">
        <v>61</v>
      </c>
      <c r="H794" t="s">
        <v>61</v>
      </c>
      <c r="I794" t="s">
        <v>183</v>
      </c>
      <c r="J794" s="22">
        <v>43760</v>
      </c>
      <c r="K794" s="28">
        <v>18</v>
      </c>
      <c r="L794">
        <v>19</v>
      </c>
      <c r="M794">
        <v>60</v>
      </c>
      <c r="N794">
        <v>60</v>
      </c>
      <c r="O794">
        <v>0</v>
      </c>
      <c r="P794">
        <v>0</v>
      </c>
      <c r="Q794">
        <v>0</v>
      </c>
      <c r="R794">
        <v>1</v>
      </c>
      <c r="S794" s="28">
        <v>1</v>
      </c>
      <c r="AR794">
        <v>63</v>
      </c>
      <c r="AS794">
        <v>60.5</v>
      </c>
      <c r="AT794">
        <v>59.5</v>
      </c>
      <c r="AU794">
        <v>57.5</v>
      </c>
      <c r="AV794">
        <v>56.5</v>
      </c>
      <c r="AW794">
        <v>57</v>
      </c>
      <c r="AX794">
        <v>60.5</v>
      </c>
      <c r="AY794">
        <v>66.5</v>
      </c>
      <c r="AZ794">
        <v>65</v>
      </c>
      <c r="BA794">
        <v>69.5</v>
      </c>
      <c r="BB794">
        <v>73.5</v>
      </c>
      <c r="BC794">
        <v>78.5</v>
      </c>
      <c r="BD794">
        <v>81.5</v>
      </c>
      <c r="BE794">
        <v>83.5</v>
      </c>
      <c r="BF794">
        <v>84</v>
      </c>
      <c r="BG794">
        <v>85</v>
      </c>
      <c r="BH794">
        <v>86</v>
      </c>
      <c r="BI794">
        <v>85</v>
      </c>
      <c r="BJ794">
        <v>82.5</v>
      </c>
      <c r="BK794">
        <v>77.5</v>
      </c>
      <c r="BL794">
        <v>74</v>
      </c>
      <c r="BM794">
        <v>70.5</v>
      </c>
      <c r="BN794">
        <v>67</v>
      </c>
      <c r="BO794">
        <v>65</v>
      </c>
      <c r="DL794">
        <v>18</v>
      </c>
      <c r="DM794">
        <v>19</v>
      </c>
    </row>
    <row r="795" spans="1:121" hidden="1" x14ac:dyDescent="0.25">
      <c r="A795" t="s">
        <v>62</v>
      </c>
      <c r="B795" t="s">
        <v>209</v>
      </c>
      <c r="C795" t="s">
        <v>61</v>
      </c>
      <c r="D795" t="s">
        <v>61</v>
      </c>
      <c r="E795" t="s">
        <v>61</v>
      </c>
      <c r="F795" t="s">
        <v>61</v>
      </c>
      <c r="G795" t="s">
        <v>61</v>
      </c>
      <c r="H795" t="s">
        <v>209</v>
      </c>
      <c r="I795" t="s">
        <v>183</v>
      </c>
      <c r="J795" s="22">
        <v>43760</v>
      </c>
      <c r="K795" s="28">
        <v>18</v>
      </c>
      <c r="L795">
        <v>19</v>
      </c>
      <c r="M795">
        <v>14</v>
      </c>
      <c r="N795">
        <v>13</v>
      </c>
      <c r="O795">
        <v>0</v>
      </c>
      <c r="P795">
        <v>0</v>
      </c>
      <c r="Q795">
        <v>1</v>
      </c>
      <c r="R795">
        <v>0</v>
      </c>
      <c r="S795" s="28">
        <v>1</v>
      </c>
      <c r="AR795">
        <v>63</v>
      </c>
      <c r="AS795">
        <v>61.346150000000002</v>
      </c>
      <c r="AT795">
        <v>59.846150000000002</v>
      </c>
      <c r="AU795">
        <v>57.923079999999999</v>
      </c>
      <c r="AV795">
        <v>56.423079999999999</v>
      </c>
      <c r="AW795">
        <v>54.73077</v>
      </c>
      <c r="AX795">
        <v>53.961539999999999</v>
      </c>
      <c r="AY795">
        <v>53.692309999999999</v>
      </c>
      <c r="AZ795">
        <v>55.192309999999999</v>
      </c>
      <c r="BA795">
        <v>61.653849999999998</v>
      </c>
      <c r="BB795">
        <v>68.807689999999994</v>
      </c>
      <c r="BC795">
        <v>73.346149999999994</v>
      </c>
      <c r="BD795">
        <v>77.076920000000001</v>
      </c>
      <c r="BE795">
        <v>79.653850000000006</v>
      </c>
      <c r="BF795">
        <v>82.076920000000001</v>
      </c>
      <c r="BG795">
        <v>84.076920000000001</v>
      </c>
      <c r="BH795">
        <v>85.615390000000005</v>
      </c>
      <c r="BI795">
        <v>84.730770000000007</v>
      </c>
      <c r="BJ795">
        <v>80.846149999999994</v>
      </c>
      <c r="BK795">
        <v>76.461539999999999</v>
      </c>
      <c r="BL795">
        <v>73.307689999999994</v>
      </c>
      <c r="BM795">
        <v>69.653850000000006</v>
      </c>
      <c r="BN795">
        <v>66.730770000000007</v>
      </c>
      <c r="BO795">
        <v>64.269229999999993</v>
      </c>
      <c r="DL795">
        <v>18</v>
      </c>
      <c r="DM795">
        <v>19</v>
      </c>
    </row>
    <row r="796" spans="1:121" hidden="1" x14ac:dyDescent="0.25">
      <c r="A796" t="s">
        <v>62</v>
      </c>
      <c r="B796" t="s">
        <v>203</v>
      </c>
      <c r="C796" t="s">
        <v>61</v>
      </c>
      <c r="D796" t="s">
        <v>61</v>
      </c>
      <c r="E796" t="s">
        <v>61</v>
      </c>
      <c r="F796" t="s">
        <v>98</v>
      </c>
      <c r="G796" t="s">
        <v>61</v>
      </c>
      <c r="H796" t="s">
        <v>61</v>
      </c>
      <c r="I796" t="s">
        <v>183</v>
      </c>
      <c r="J796" s="22">
        <v>43760</v>
      </c>
      <c r="K796" s="28">
        <v>18</v>
      </c>
      <c r="L796">
        <v>19</v>
      </c>
      <c r="M796">
        <v>157</v>
      </c>
      <c r="N796">
        <v>157</v>
      </c>
      <c r="O796">
        <v>0</v>
      </c>
      <c r="P796">
        <v>0</v>
      </c>
      <c r="Q796">
        <v>0</v>
      </c>
      <c r="R796">
        <v>0</v>
      </c>
      <c r="S796" s="28">
        <v>0</v>
      </c>
      <c r="T796">
        <v>14641.95</v>
      </c>
      <c r="U796">
        <v>14164.97</v>
      </c>
      <c r="V796">
        <v>13986.67</v>
      </c>
      <c r="W796">
        <v>14220.56</v>
      </c>
      <c r="X796">
        <v>14334.32</v>
      </c>
      <c r="Y796">
        <v>14854.88</v>
      </c>
      <c r="Z796">
        <v>16664.560000000001</v>
      </c>
      <c r="AA796">
        <v>16871.55</v>
      </c>
      <c r="AB796">
        <v>18679.25</v>
      </c>
      <c r="AC796">
        <v>17270.27</v>
      </c>
      <c r="AD796">
        <v>16458.64</v>
      </c>
      <c r="AE796">
        <v>16881.439999999999</v>
      </c>
      <c r="AF796">
        <v>17371.36</v>
      </c>
      <c r="AG796">
        <v>18534.46</v>
      </c>
      <c r="AH796">
        <v>20116.53</v>
      </c>
      <c r="AI796">
        <v>22220.240000000002</v>
      </c>
      <c r="AJ796">
        <v>24329.96</v>
      </c>
      <c r="AK796">
        <v>21305.33</v>
      </c>
      <c r="AL796">
        <v>22602.58</v>
      </c>
      <c r="AM796">
        <v>26042.63</v>
      </c>
      <c r="AN796">
        <v>26021.74</v>
      </c>
      <c r="AO796">
        <v>24565.95</v>
      </c>
      <c r="AP796">
        <v>20987.35</v>
      </c>
      <c r="AQ796">
        <v>16919.830000000002</v>
      </c>
      <c r="AR796">
        <v>62.563690000000001</v>
      </c>
      <c r="AS796">
        <v>60.414009999999998</v>
      </c>
      <c r="AT796">
        <v>58.958599999999997</v>
      </c>
      <c r="AU796">
        <v>57.592359999999999</v>
      </c>
      <c r="AV796">
        <v>56.668790000000001</v>
      </c>
      <c r="AW796">
        <v>55.869430000000001</v>
      </c>
      <c r="AX796">
        <v>55.936309999999999</v>
      </c>
      <c r="AY796">
        <v>56.133760000000002</v>
      </c>
      <c r="AZ796">
        <v>57.617840000000001</v>
      </c>
      <c r="BA796">
        <v>63.636940000000003</v>
      </c>
      <c r="BB796">
        <v>69.719740000000002</v>
      </c>
      <c r="BC796">
        <v>74.197450000000003</v>
      </c>
      <c r="BD796">
        <v>77.656049999999993</v>
      </c>
      <c r="BE796">
        <v>80.24203</v>
      </c>
      <c r="BF796">
        <v>81.796180000000007</v>
      </c>
      <c r="BG796">
        <v>83.111469999999997</v>
      </c>
      <c r="BH796">
        <v>84.035030000000006</v>
      </c>
      <c r="BI796">
        <v>83.00318</v>
      </c>
      <c r="BJ796">
        <v>79.420379999999994</v>
      </c>
      <c r="BK796">
        <v>74.754779999999997</v>
      </c>
      <c r="BL796">
        <v>71.334400000000002</v>
      </c>
      <c r="BM796">
        <v>68.226110000000006</v>
      </c>
      <c r="BN796">
        <v>66.038219999999995</v>
      </c>
      <c r="BO796">
        <v>64.09872</v>
      </c>
      <c r="BP796">
        <v>45.4099</v>
      </c>
      <c r="BQ796">
        <v>60.350099999999998</v>
      </c>
      <c r="BR796">
        <v>63.647280000000002</v>
      </c>
      <c r="BS796">
        <v>157.33430000000001</v>
      </c>
      <c r="BT796">
        <v>233.59110000000001</v>
      </c>
      <c r="BU796">
        <v>98.237269999999995</v>
      </c>
      <c r="BV796">
        <v>-30.982780000000002</v>
      </c>
      <c r="BW796">
        <v>-148.96899999999999</v>
      </c>
      <c r="BX796">
        <v>-3.6921560000000002</v>
      </c>
      <c r="BY796">
        <v>138.21420000000001</v>
      </c>
      <c r="BZ796">
        <v>182.98750000000001</v>
      </c>
      <c r="CA796">
        <v>376.48480000000001</v>
      </c>
      <c r="CB796">
        <v>680.61770000000001</v>
      </c>
      <c r="CC796">
        <v>418.85590000000002</v>
      </c>
      <c r="CD796">
        <v>143.09540000000001</v>
      </c>
      <c r="CE796">
        <v>-305.0274</v>
      </c>
      <c r="CF796">
        <v>-135.2912</v>
      </c>
      <c r="CG796">
        <v>4743.6540000000005</v>
      </c>
      <c r="CH796">
        <v>4877.1589999999997</v>
      </c>
      <c r="CI796">
        <v>1485.711</v>
      </c>
      <c r="CJ796">
        <v>83.852959999999996</v>
      </c>
      <c r="CK796">
        <v>-54.71716</v>
      </c>
      <c r="CL796">
        <v>142.06200000000001</v>
      </c>
      <c r="CM796">
        <v>231.6454</v>
      </c>
      <c r="CN796">
        <v>1821.864</v>
      </c>
      <c r="CO796">
        <v>1815.941</v>
      </c>
      <c r="CP796">
        <v>1717.47</v>
      </c>
      <c r="CQ796">
        <v>1540.4639999999999</v>
      </c>
      <c r="CR796">
        <v>1349.5989999999999</v>
      </c>
      <c r="CS796">
        <v>1144.433</v>
      </c>
      <c r="CT796">
        <v>1165.2049999999999</v>
      </c>
      <c r="CU796">
        <v>908.46870000000001</v>
      </c>
      <c r="CV796">
        <v>1168.143</v>
      </c>
      <c r="CW796">
        <v>2562.2759999999998</v>
      </c>
      <c r="CX796">
        <v>3931.9850000000001</v>
      </c>
      <c r="CY796">
        <v>5203.9070000000002</v>
      </c>
      <c r="CZ796">
        <v>5584.8649999999998</v>
      </c>
      <c r="DA796">
        <v>5584.1629999999996</v>
      </c>
      <c r="DB796">
        <v>5859.3850000000002</v>
      </c>
      <c r="DC796">
        <v>5497.1790000000001</v>
      </c>
      <c r="DD796">
        <v>5111.59</v>
      </c>
      <c r="DE796">
        <v>3954.473</v>
      </c>
      <c r="DF796">
        <v>3177.8620000000001</v>
      </c>
      <c r="DG796">
        <v>2749.614</v>
      </c>
      <c r="DH796">
        <v>2662.4749999999999</v>
      </c>
      <c r="DI796">
        <v>2894.654</v>
      </c>
      <c r="DJ796">
        <v>2909.9110000000001</v>
      </c>
      <c r="DK796">
        <v>3523.0239999999999</v>
      </c>
      <c r="DL796">
        <v>18</v>
      </c>
      <c r="DM796">
        <v>19</v>
      </c>
    </row>
    <row r="797" spans="1:121" hidden="1" x14ac:dyDescent="0.25">
      <c r="A797" t="s">
        <v>62</v>
      </c>
      <c r="B797" t="s">
        <v>189</v>
      </c>
      <c r="C797" t="s">
        <v>189</v>
      </c>
      <c r="D797" t="s">
        <v>61</v>
      </c>
      <c r="E797" t="s">
        <v>61</v>
      </c>
      <c r="F797" t="s">
        <v>61</v>
      </c>
      <c r="G797" t="s">
        <v>61</v>
      </c>
      <c r="H797" t="s">
        <v>61</v>
      </c>
      <c r="I797" t="s">
        <v>183</v>
      </c>
      <c r="J797" s="22">
        <v>43760</v>
      </c>
      <c r="K797" s="28">
        <v>18</v>
      </c>
      <c r="L797">
        <v>19</v>
      </c>
      <c r="M797">
        <v>176</v>
      </c>
      <c r="N797">
        <v>173</v>
      </c>
      <c r="O797">
        <v>0</v>
      </c>
      <c r="P797">
        <v>0</v>
      </c>
      <c r="Q797">
        <v>0</v>
      </c>
      <c r="R797">
        <v>0</v>
      </c>
      <c r="S797" s="28">
        <v>0</v>
      </c>
      <c r="T797">
        <v>7812.0529999999999</v>
      </c>
      <c r="U797">
        <v>7717.1760000000004</v>
      </c>
      <c r="V797">
        <v>7637.2849999999999</v>
      </c>
      <c r="W797">
        <v>7695.9769999999999</v>
      </c>
      <c r="X797">
        <v>7808.2039999999997</v>
      </c>
      <c r="Y797">
        <v>8834.4599999999991</v>
      </c>
      <c r="Z797">
        <v>10575.05</v>
      </c>
      <c r="AA797">
        <v>11351.07</v>
      </c>
      <c r="AB797">
        <v>12612.39</v>
      </c>
      <c r="AC797">
        <v>14248.62</v>
      </c>
      <c r="AD797">
        <v>15789.07</v>
      </c>
      <c r="AE797">
        <v>17129.11</v>
      </c>
      <c r="AF797">
        <v>17712.400000000001</v>
      </c>
      <c r="AG797">
        <v>18070.91</v>
      </c>
      <c r="AH797">
        <v>18282.93</v>
      </c>
      <c r="AI797">
        <v>18642.28</v>
      </c>
      <c r="AJ797">
        <v>18517.810000000001</v>
      </c>
      <c r="AK797">
        <v>15888.45</v>
      </c>
      <c r="AL797">
        <v>15360.28</v>
      </c>
      <c r="AM797">
        <v>15045.46</v>
      </c>
      <c r="AN797">
        <v>13298.73</v>
      </c>
      <c r="AO797">
        <v>11533.61</v>
      </c>
      <c r="AP797">
        <v>9518.6810000000005</v>
      </c>
      <c r="AQ797">
        <v>8496.5249999999996</v>
      </c>
      <c r="AR797">
        <v>63.886629999999997</v>
      </c>
      <c r="AS797">
        <v>60.962209999999999</v>
      </c>
      <c r="AT797">
        <v>59.151159999999997</v>
      </c>
      <c r="AU797">
        <v>57.956389999999999</v>
      </c>
      <c r="AV797">
        <v>56.927329999999998</v>
      </c>
      <c r="AW797">
        <v>56.316859999999998</v>
      </c>
      <c r="AX797">
        <v>56.845930000000003</v>
      </c>
      <c r="AY797">
        <v>57.944769999999998</v>
      </c>
      <c r="AZ797">
        <v>58.979649999999999</v>
      </c>
      <c r="BA797">
        <v>64.087209999999999</v>
      </c>
      <c r="BB797">
        <v>70.072680000000005</v>
      </c>
      <c r="BC797">
        <v>73.886629999999997</v>
      </c>
      <c r="BD797">
        <v>77.62791</v>
      </c>
      <c r="BE797">
        <v>80.130809999999997</v>
      </c>
      <c r="BF797">
        <v>81.505809999999997</v>
      </c>
      <c r="BG797">
        <v>82.924419999999998</v>
      </c>
      <c r="BH797">
        <v>83.883719999999997</v>
      </c>
      <c r="BI797">
        <v>83.313959999999994</v>
      </c>
      <c r="BJ797">
        <v>80.485470000000007</v>
      </c>
      <c r="BK797">
        <v>76.976749999999996</v>
      </c>
      <c r="BL797">
        <v>73.392439999999993</v>
      </c>
      <c r="BM797">
        <v>69.700580000000002</v>
      </c>
      <c r="BN797">
        <v>67.430229999999995</v>
      </c>
      <c r="BO797">
        <v>65.441860000000005</v>
      </c>
      <c r="BP797">
        <v>85.050139999999999</v>
      </c>
      <c r="BQ797">
        <v>-35.416679999999999</v>
      </c>
      <c r="BR797">
        <v>-15.233700000000001</v>
      </c>
      <c r="BS797">
        <v>10.87501</v>
      </c>
      <c r="BT797">
        <v>38.907339999999998</v>
      </c>
      <c r="BU797">
        <v>-7.819032</v>
      </c>
      <c r="BV797">
        <v>-242.67359999999999</v>
      </c>
      <c r="BW797">
        <v>44.076680000000003</v>
      </c>
      <c r="BX797">
        <v>24.380199999999999</v>
      </c>
      <c r="BY797">
        <v>218.8837</v>
      </c>
      <c r="BZ797">
        <v>372.48149999999998</v>
      </c>
      <c r="CA797">
        <v>476.26159999999999</v>
      </c>
      <c r="CB797">
        <v>662.18380000000002</v>
      </c>
      <c r="CC797">
        <v>486.45549999999997</v>
      </c>
      <c r="CD797">
        <v>122.5171</v>
      </c>
      <c r="CE797">
        <v>-186.2972</v>
      </c>
      <c r="CF797">
        <v>-67.673230000000004</v>
      </c>
      <c r="CG797">
        <v>2157.692</v>
      </c>
      <c r="CH797">
        <v>2035.346</v>
      </c>
      <c r="CI797">
        <v>778.03710000000001</v>
      </c>
      <c r="CJ797">
        <v>808.12990000000002</v>
      </c>
      <c r="CK797">
        <v>571.82339999999999</v>
      </c>
      <c r="CL797">
        <v>350.64870000000002</v>
      </c>
      <c r="CM797">
        <v>240.07320000000001</v>
      </c>
      <c r="CN797">
        <v>5676.0140000000001</v>
      </c>
      <c r="CO797">
        <v>5020.3559999999998</v>
      </c>
      <c r="CP797">
        <v>5300.2389999999996</v>
      </c>
      <c r="CQ797">
        <v>4305.92</v>
      </c>
      <c r="CR797">
        <v>5244.6459999999997</v>
      </c>
      <c r="CS797">
        <v>5266.6450000000004</v>
      </c>
      <c r="CT797">
        <v>4691.0079999999998</v>
      </c>
      <c r="CU797">
        <v>6665.88</v>
      </c>
      <c r="CV797">
        <v>5272.8320000000003</v>
      </c>
      <c r="CW797">
        <v>6177.6959999999999</v>
      </c>
      <c r="CX797">
        <v>7899.2520000000004</v>
      </c>
      <c r="CY797">
        <v>6542.77</v>
      </c>
      <c r="CZ797">
        <v>6011.348</v>
      </c>
      <c r="DA797">
        <v>6659.5640000000003</v>
      </c>
      <c r="DB797">
        <v>15738.69</v>
      </c>
      <c r="DC797">
        <v>16856.73</v>
      </c>
      <c r="DD797">
        <v>23418.62</v>
      </c>
      <c r="DE797">
        <v>15580.37</v>
      </c>
      <c r="DF797">
        <v>16219.2</v>
      </c>
      <c r="DG797">
        <v>14724.69</v>
      </c>
      <c r="DH797">
        <v>9586.8320000000003</v>
      </c>
      <c r="DI797">
        <v>8191.7349999999997</v>
      </c>
      <c r="DJ797">
        <v>8896.43</v>
      </c>
      <c r="DK797">
        <v>8000.89</v>
      </c>
      <c r="DL797">
        <v>18</v>
      </c>
      <c r="DM797">
        <v>19</v>
      </c>
    </row>
    <row r="798" spans="1:121" hidden="1" x14ac:dyDescent="0.25">
      <c r="A798" t="s">
        <v>62</v>
      </c>
      <c r="B798" t="s">
        <v>171</v>
      </c>
      <c r="C798" t="s">
        <v>61</v>
      </c>
      <c r="D798" t="s">
        <v>171</v>
      </c>
      <c r="E798" t="s">
        <v>61</v>
      </c>
      <c r="F798" t="s">
        <v>61</v>
      </c>
      <c r="G798" t="s">
        <v>61</v>
      </c>
      <c r="H798" t="s">
        <v>61</v>
      </c>
      <c r="I798" t="s">
        <v>183</v>
      </c>
      <c r="J798" s="22">
        <v>43760</v>
      </c>
      <c r="K798" s="28">
        <v>18</v>
      </c>
      <c r="L798">
        <v>19</v>
      </c>
      <c r="M798">
        <v>26</v>
      </c>
      <c r="N798">
        <v>24</v>
      </c>
      <c r="O798">
        <v>0</v>
      </c>
      <c r="P798">
        <v>0</v>
      </c>
      <c r="Q798">
        <v>0</v>
      </c>
      <c r="R798">
        <v>1</v>
      </c>
      <c r="S798" s="28">
        <v>1</v>
      </c>
      <c r="AR798">
        <v>64.5</v>
      </c>
      <c r="AS798">
        <v>61.5</v>
      </c>
      <c r="AT798">
        <v>59.333329999999997</v>
      </c>
      <c r="AU798">
        <v>58.166670000000003</v>
      </c>
      <c r="AV798">
        <v>57</v>
      </c>
      <c r="AW798">
        <v>56.333329999999997</v>
      </c>
      <c r="AX798">
        <v>55.666670000000003</v>
      </c>
      <c r="AY798">
        <v>55.666670000000003</v>
      </c>
      <c r="AZ798">
        <v>57.5</v>
      </c>
      <c r="BA798">
        <v>62.833329999999997</v>
      </c>
      <c r="BB798">
        <v>68.833340000000007</v>
      </c>
      <c r="BC798">
        <v>72.166659999999993</v>
      </c>
      <c r="BD798">
        <v>76</v>
      </c>
      <c r="BE798">
        <v>78.666659999999993</v>
      </c>
      <c r="BF798">
        <v>80.5</v>
      </c>
      <c r="BG798">
        <v>82.166659999999993</v>
      </c>
      <c r="BH798">
        <v>83.166659999999993</v>
      </c>
      <c r="BI798">
        <v>83</v>
      </c>
      <c r="BJ798">
        <v>80.333340000000007</v>
      </c>
      <c r="BK798">
        <v>77.166659999999993</v>
      </c>
      <c r="BL798">
        <v>73.333340000000007</v>
      </c>
      <c r="BM798">
        <v>69.833340000000007</v>
      </c>
      <c r="BN798">
        <v>67.833340000000007</v>
      </c>
      <c r="BO798">
        <v>65.666659999999993</v>
      </c>
      <c r="DL798">
        <v>18</v>
      </c>
      <c r="DM798">
        <v>19</v>
      </c>
    </row>
    <row r="799" spans="1:121" hidden="1" x14ac:dyDescent="0.25">
      <c r="A799" t="s">
        <v>62</v>
      </c>
      <c r="B799" t="s">
        <v>186</v>
      </c>
      <c r="C799" t="s">
        <v>61</v>
      </c>
      <c r="D799" t="s">
        <v>61</v>
      </c>
      <c r="E799" t="s">
        <v>186</v>
      </c>
      <c r="F799" t="s">
        <v>61</v>
      </c>
      <c r="G799" t="s">
        <v>61</v>
      </c>
      <c r="H799" t="s">
        <v>61</v>
      </c>
      <c r="I799" t="s">
        <v>183</v>
      </c>
      <c r="J799" s="22">
        <v>43760</v>
      </c>
      <c r="K799" s="28">
        <v>18</v>
      </c>
      <c r="L799">
        <v>19</v>
      </c>
      <c r="M799">
        <v>25</v>
      </c>
      <c r="N799">
        <v>24</v>
      </c>
      <c r="O799">
        <v>0</v>
      </c>
      <c r="P799">
        <v>0</v>
      </c>
      <c r="Q799">
        <v>0</v>
      </c>
      <c r="R799">
        <v>0</v>
      </c>
      <c r="S799" s="28">
        <v>0</v>
      </c>
      <c r="T799">
        <v>880.93439999999998</v>
      </c>
      <c r="U799">
        <v>910.40729999999996</v>
      </c>
      <c r="V799">
        <v>917.35730000000001</v>
      </c>
      <c r="W799">
        <v>908.95830000000001</v>
      </c>
      <c r="X799">
        <v>923.19169999999997</v>
      </c>
      <c r="Y799">
        <v>1014.774</v>
      </c>
      <c r="Z799">
        <v>1236.221</v>
      </c>
      <c r="AA799">
        <v>1329.7819999999999</v>
      </c>
      <c r="AB799">
        <v>1357.675</v>
      </c>
      <c r="AC799">
        <v>1613.251</v>
      </c>
      <c r="AD799">
        <v>1749.518</v>
      </c>
      <c r="AE799">
        <v>1808.3030000000001</v>
      </c>
      <c r="AF799">
        <v>1916.971</v>
      </c>
      <c r="AG799">
        <v>1942.499</v>
      </c>
      <c r="AH799">
        <v>1989.279</v>
      </c>
      <c r="AI799">
        <v>1951.3130000000001</v>
      </c>
      <c r="AJ799">
        <v>1799.287</v>
      </c>
      <c r="AK799">
        <v>1658.3810000000001</v>
      </c>
      <c r="AL799">
        <v>1540.9749999999999</v>
      </c>
      <c r="AM799">
        <v>1361.3320000000001</v>
      </c>
      <c r="AN799">
        <v>1292.1199999999999</v>
      </c>
      <c r="AO799">
        <v>1208.192</v>
      </c>
      <c r="AP799">
        <v>936.91669999999999</v>
      </c>
      <c r="AQ799">
        <v>858.48230000000001</v>
      </c>
      <c r="AR799">
        <v>62.770829999999997</v>
      </c>
      <c r="AS799">
        <v>60.833329999999997</v>
      </c>
      <c r="AT799">
        <v>59.395829999999997</v>
      </c>
      <c r="AU799">
        <v>57.916670000000003</v>
      </c>
      <c r="AV799">
        <v>56.875</v>
      </c>
      <c r="AW799">
        <v>55.979170000000003</v>
      </c>
      <c r="AX799">
        <v>55.979170000000003</v>
      </c>
      <c r="AY799">
        <v>56.895829999999997</v>
      </c>
      <c r="AZ799">
        <v>58</v>
      </c>
      <c r="BA799">
        <v>64.166659999999993</v>
      </c>
      <c r="BB799">
        <v>70.729159999999993</v>
      </c>
      <c r="BC799">
        <v>75.479159999999993</v>
      </c>
      <c r="BD799">
        <v>79.083340000000007</v>
      </c>
      <c r="BE799">
        <v>81.666659999999993</v>
      </c>
      <c r="BF799">
        <v>83.583340000000007</v>
      </c>
      <c r="BG799">
        <v>84.625</v>
      </c>
      <c r="BH799">
        <v>84.979159999999993</v>
      </c>
      <c r="BI799">
        <v>83.604159999999993</v>
      </c>
      <c r="BJ799">
        <v>80.208340000000007</v>
      </c>
      <c r="BK799">
        <v>75.541659999999993</v>
      </c>
      <c r="BL799">
        <v>72.125</v>
      </c>
      <c r="BM799">
        <v>68.666659999999993</v>
      </c>
      <c r="BN799">
        <v>65.916659999999993</v>
      </c>
      <c r="BO799">
        <v>63.979170000000003</v>
      </c>
      <c r="BP799">
        <v>-117.3484</v>
      </c>
      <c r="BQ799">
        <v>-126.0431</v>
      </c>
      <c r="BR799">
        <v>-129.79310000000001</v>
      </c>
      <c r="BS799">
        <v>-107.4903</v>
      </c>
      <c r="BT799">
        <v>-107.67619999999999</v>
      </c>
      <c r="BU799">
        <v>-34.658369999999998</v>
      </c>
      <c r="BV799">
        <v>85.650599999999997</v>
      </c>
      <c r="BW799">
        <v>-24.036529999999999</v>
      </c>
      <c r="BX799">
        <v>35.044559999999997</v>
      </c>
      <c r="BY799">
        <v>41.379179999999998</v>
      </c>
      <c r="BZ799">
        <v>-12.48556</v>
      </c>
      <c r="CA799">
        <v>8.4891819999999996</v>
      </c>
      <c r="CB799">
        <v>4.7387540000000001</v>
      </c>
      <c r="CC799">
        <v>2.1435789999999999</v>
      </c>
      <c r="CD799">
        <v>4.3292599999999997</v>
      </c>
      <c r="CE799">
        <v>-0.35757899999999998</v>
      </c>
      <c r="CF799">
        <v>-23.25788</v>
      </c>
      <c r="CG799">
        <v>14.733140000000001</v>
      </c>
      <c r="CH799">
        <v>31.71538</v>
      </c>
      <c r="CI799">
        <v>81.239230000000006</v>
      </c>
      <c r="CJ799">
        <v>112.52249999999999</v>
      </c>
      <c r="CK799">
        <v>143.76949999999999</v>
      </c>
      <c r="CL799">
        <v>0.35987010000000003</v>
      </c>
      <c r="CM799">
        <v>-21.348710000000001</v>
      </c>
      <c r="CN799">
        <v>776.58429999999998</v>
      </c>
      <c r="CO799">
        <v>756.6644</v>
      </c>
      <c r="CP799">
        <v>777.71879999999999</v>
      </c>
      <c r="CQ799">
        <v>587.08450000000005</v>
      </c>
      <c r="CR799">
        <v>495.8374</v>
      </c>
      <c r="CS799">
        <v>233.02959999999999</v>
      </c>
      <c r="CT799">
        <v>946.61900000000003</v>
      </c>
      <c r="CU799">
        <v>448.67090000000002</v>
      </c>
      <c r="CV799">
        <v>983.19479999999999</v>
      </c>
      <c r="CW799">
        <v>522.05579999999998</v>
      </c>
      <c r="CX799">
        <v>509.08600000000001</v>
      </c>
      <c r="CY799">
        <v>366.00049999999999</v>
      </c>
      <c r="CZ799">
        <v>418.13619999999997</v>
      </c>
      <c r="DA799">
        <v>548.79960000000005</v>
      </c>
      <c r="DB799">
        <v>799.01260000000002</v>
      </c>
      <c r="DC799">
        <v>1022.9450000000001</v>
      </c>
      <c r="DD799">
        <v>2693.5430000000001</v>
      </c>
      <c r="DE799">
        <v>1642.123</v>
      </c>
      <c r="DF799">
        <v>1537.9639999999999</v>
      </c>
      <c r="DG799">
        <v>1181.194</v>
      </c>
      <c r="DH799">
        <v>1185.9469999999999</v>
      </c>
      <c r="DI799">
        <v>1404.7670000000001</v>
      </c>
      <c r="DJ799">
        <v>897.02110000000005</v>
      </c>
      <c r="DK799">
        <v>1273.393</v>
      </c>
      <c r="DL799">
        <v>18</v>
      </c>
      <c r="DM799">
        <v>19</v>
      </c>
    </row>
    <row r="800" spans="1:121" hidden="1" x14ac:dyDescent="0.25">
      <c r="A800" t="s">
        <v>62</v>
      </c>
      <c r="B800" t="s">
        <v>36</v>
      </c>
      <c r="C800" t="s">
        <v>36</v>
      </c>
      <c r="D800" t="s">
        <v>61</v>
      </c>
      <c r="E800" t="s">
        <v>61</v>
      </c>
      <c r="F800" t="s">
        <v>61</v>
      </c>
      <c r="G800" t="s">
        <v>61</v>
      </c>
      <c r="H800" t="s">
        <v>61</v>
      </c>
      <c r="I800" t="s">
        <v>183</v>
      </c>
      <c r="J800" s="22">
        <v>43760</v>
      </c>
      <c r="K800" s="28">
        <v>19</v>
      </c>
      <c r="L800">
        <v>19</v>
      </c>
      <c r="M800">
        <v>1</v>
      </c>
      <c r="N800">
        <v>1</v>
      </c>
      <c r="O800">
        <v>0</v>
      </c>
      <c r="P800">
        <v>1</v>
      </c>
      <c r="Q800">
        <v>1</v>
      </c>
      <c r="R800">
        <v>1</v>
      </c>
      <c r="S800" s="28">
        <v>1</v>
      </c>
      <c r="AR800">
        <v>65.5</v>
      </c>
      <c r="AS800">
        <v>62.5</v>
      </c>
      <c r="AT800">
        <v>60</v>
      </c>
      <c r="AU800">
        <v>58.5</v>
      </c>
      <c r="AV800">
        <v>57</v>
      </c>
      <c r="AW800">
        <v>57</v>
      </c>
      <c r="AX800">
        <v>55</v>
      </c>
      <c r="AY800">
        <v>55</v>
      </c>
      <c r="AZ800">
        <v>57.5</v>
      </c>
      <c r="BA800">
        <v>63.5</v>
      </c>
      <c r="BB800">
        <v>67.5</v>
      </c>
      <c r="BC800">
        <v>70.5</v>
      </c>
      <c r="BD800">
        <v>74</v>
      </c>
      <c r="BE800">
        <v>77</v>
      </c>
      <c r="BF800">
        <v>79.5</v>
      </c>
      <c r="BG800">
        <v>81.5</v>
      </c>
      <c r="BH800">
        <v>82.5</v>
      </c>
      <c r="BI800">
        <v>83</v>
      </c>
      <c r="BJ800">
        <v>81</v>
      </c>
      <c r="BK800">
        <v>77.5</v>
      </c>
      <c r="BL800">
        <v>73</v>
      </c>
      <c r="BM800">
        <v>70.5</v>
      </c>
      <c r="BN800">
        <v>68.5</v>
      </c>
      <c r="BO800">
        <v>66</v>
      </c>
      <c r="DL800">
        <v>19</v>
      </c>
      <c r="DM800">
        <v>19</v>
      </c>
    </row>
    <row r="801" spans="1:117" hidden="1" x14ac:dyDescent="0.25">
      <c r="A801" t="s">
        <v>62</v>
      </c>
      <c r="B801" t="s">
        <v>42</v>
      </c>
      <c r="C801" t="s">
        <v>61</v>
      </c>
      <c r="D801" t="s">
        <v>42</v>
      </c>
      <c r="E801" t="s">
        <v>61</v>
      </c>
      <c r="F801" t="s">
        <v>61</v>
      </c>
      <c r="G801" t="s">
        <v>61</v>
      </c>
      <c r="H801" t="s">
        <v>61</v>
      </c>
      <c r="I801" t="s">
        <v>183</v>
      </c>
      <c r="J801" s="22">
        <v>43760</v>
      </c>
      <c r="K801" s="28">
        <v>19</v>
      </c>
      <c r="L801">
        <v>19</v>
      </c>
      <c r="M801">
        <v>23</v>
      </c>
      <c r="N801">
        <v>23</v>
      </c>
      <c r="O801">
        <v>0</v>
      </c>
      <c r="P801">
        <v>0</v>
      </c>
      <c r="Q801">
        <v>0</v>
      </c>
      <c r="R801">
        <v>1</v>
      </c>
      <c r="S801" s="28">
        <v>1</v>
      </c>
      <c r="AR801">
        <v>64.195660000000004</v>
      </c>
      <c r="AS801">
        <v>61.739130000000003</v>
      </c>
      <c r="AT801">
        <v>59.239130000000003</v>
      </c>
      <c r="AU801">
        <v>58.065219999999997</v>
      </c>
      <c r="AV801">
        <v>57</v>
      </c>
      <c r="AW801">
        <v>56.565219999999997</v>
      </c>
      <c r="AX801">
        <v>55</v>
      </c>
      <c r="AY801">
        <v>55.108699999999999</v>
      </c>
      <c r="AZ801">
        <v>57.282609999999998</v>
      </c>
      <c r="BA801">
        <v>63.391300000000001</v>
      </c>
      <c r="BB801">
        <v>67.826089999999994</v>
      </c>
      <c r="BC801">
        <v>71.369569999999996</v>
      </c>
      <c r="BD801">
        <v>74.652180000000001</v>
      </c>
      <c r="BE801">
        <v>77.543480000000002</v>
      </c>
      <c r="BF801">
        <v>79.934780000000003</v>
      </c>
      <c r="BG801">
        <v>81.826089999999994</v>
      </c>
      <c r="BH801">
        <v>82.173910000000006</v>
      </c>
      <c r="BI801">
        <v>82.021739999999994</v>
      </c>
      <c r="BJ801">
        <v>79.695660000000004</v>
      </c>
      <c r="BK801">
        <v>76.086960000000005</v>
      </c>
      <c r="BL801">
        <v>71.804339999999996</v>
      </c>
      <c r="BM801">
        <v>68.652180000000001</v>
      </c>
      <c r="BN801">
        <v>66.652180000000001</v>
      </c>
      <c r="BO801">
        <v>64.369569999999996</v>
      </c>
      <c r="DL801">
        <v>19</v>
      </c>
      <c r="DM801">
        <v>19</v>
      </c>
    </row>
    <row r="802" spans="1:117" hidden="1" x14ac:dyDescent="0.25">
      <c r="A802" t="s">
        <v>62</v>
      </c>
      <c r="B802" t="s">
        <v>104</v>
      </c>
      <c r="C802" t="s">
        <v>104</v>
      </c>
      <c r="D802" t="s">
        <v>61</v>
      </c>
      <c r="E802" t="s">
        <v>61</v>
      </c>
      <c r="F802" t="s">
        <v>61</v>
      </c>
      <c r="G802" t="s">
        <v>61</v>
      </c>
      <c r="H802" t="s">
        <v>61</v>
      </c>
      <c r="I802" t="s">
        <v>183</v>
      </c>
      <c r="J802" s="22">
        <v>43760</v>
      </c>
      <c r="K802" s="28">
        <v>18</v>
      </c>
      <c r="L802">
        <v>19</v>
      </c>
      <c r="M802">
        <v>59</v>
      </c>
      <c r="N802">
        <v>59</v>
      </c>
      <c r="O802">
        <v>0</v>
      </c>
      <c r="P802">
        <v>0</v>
      </c>
      <c r="Q802">
        <v>0</v>
      </c>
      <c r="R802">
        <v>0</v>
      </c>
      <c r="S802" s="28">
        <v>0</v>
      </c>
      <c r="T802">
        <v>3586.087</v>
      </c>
      <c r="U802">
        <v>3513.3670000000002</v>
      </c>
      <c r="V802">
        <v>3454.6060000000002</v>
      </c>
      <c r="W802">
        <v>3549.3020000000001</v>
      </c>
      <c r="X802">
        <v>3651.02</v>
      </c>
      <c r="Y802">
        <v>3762.328</v>
      </c>
      <c r="Z802">
        <v>4271.4719999999998</v>
      </c>
      <c r="AA802">
        <v>4424.3630000000003</v>
      </c>
      <c r="AB802">
        <v>4916.9620000000004</v>
      </c>
      <c r="AC802">
        <v>4950.9660000000003</v>
      </c>
      <c r="AD802">
        <v>5305.8670000000002</v>
      </c>
      <c r="AE802">
        <v>5515.4809999999998</v>
      </c>
      <c r="AF802">
        <v>5671.9809999999998</v>
      </c>
      <c r="AG802">
        <v>6096.5050000000001</v>
      </c>
      <c r="AH802">
        <v>6415.1040000000003</v>
      </c>
      <c r="AI802">
        <v>6911.7389999999996</v>
      </c>
      <c r="AJ802">
        <v>7178.9669999999996</v>
      </c>
      <c r="AK802">
        <v>6750.2110000000002</v>
      </c>
      <c r="AL802">
        <v>6792.8339999999998</v>
      </c>
      <c r="AM802">
        <v>7197.7809999999999</v>
      </c>
      <c r="AN802">
        <v>6618.06</v>
      </c>
      <c r="AO802">
        <v>5622.3270000000002</v>
      </c>
      <c r="AP802">
        <v>4777.5749999999998</v>
      </c>
      <c r="AQ802">
        <v>3964.663</v>
      </c>
      <c r="AR802">
        <v>62.406779999999998</v>
      </c>
      <c r="AS802">
        <v>62.805079999999997</v>
      </c>
      <c r="AT802">
        <v>61.016950000000001</v>
      </c>
      <c r="AU802">
        <v>56.906779999999998</v>
      </c>
      <c r="AV802">
        <v>55.262709999999998</v>
      </c>
      <c r="AW802">
        <v>53.152540000000002</v>
      </c>
      <c r="AX802">
        <v>52.406779999999998</v>
      </c>
      <c r="AY802">
        <v>52.211860000000001</v>
      </c>
      <c r="AZ802">
        <v>53.228810000000003</v>
      </c>
      <c r="BA802">
        <v>59.864409999999999</v>
      </c>
      <c r="BB802">
        <v>67.737290000000002</v>
      </c>
      <c r="BC802">
        <v>73.91525</v>
      </c>
      <c r="BD802">
        <v>77.923730000000006</v>
      </c>
      <c r="BE802">
        <v>81.974580000000003</v>
      </c>
      <c r="BF802">
        <v>85.220339999999993</v>
      </c>
      <c r="BG802">
        <v>88.118639999999999</v>
      </c>
      <c r="BH802">
        <v>89.449150000000003</v>
      </c>
      <c r="BI802">
        <v>87.194919999999996</v>
      </c>
      <c r="BJ802">
        <v>81.593220000000002</v>
      </c>
      <c r="BK802">
        <v>74.58475</v>
      </c>
      <c r="BL802">
        <v>70.567790000000002</v>
      </c>
      <c r="BM802">
        <v>67.254230000000007</v>
      </c>
      <c r="BN802">
        <v>64.381360000000001</v>
      </c>
      <c r="BO802">
        <v>61.91525</v>
      </c>
      <c r="BP802">
        <v>-158.16239999999999</v>
      </c>
      <c r="BQ802">
        <v>-146.762</v>
      </c>
      <c r="BR802">
        <v>-117.6263</v>
      </c>
      <c r="BS802">
        <v>-150.52959999999999</v>
      </c>
      <c r="BT802">
        <v>-100.9325</v>
      </c>
      <c r="BU802">
        <v>-38.586779999999997</v>
      </c>
      <c r="BV802">
        <v>104.9012</v>
      </c>
      <c r="BW802">
        <v>24.558479999999999</v>
      </c>
      <c r="BX802">
        <v>4.8836490000000001</v>
      </c>
      <c r="BY802">
        <v>11.38912</v>
      </c>
      <c r="BZ802">
        <v>15.637169999999999</v>
      </c>
      <c r="CA802">
        <v>-36.451709999999999</v>
      </c>
      <c r="CB802">
        <v>85.532960000000003</v>
      </c>
      <c r="CC802">
        <v>-38.497010000000003</v>
      </c>
      <c r="CD802">
        <v>-64.896770000000004</v>
      </c>
      <c r="CE802">
        <v>-261.63819999999998</v>
      </c>
      <c r="CF802">
        <v>-245.71789999999999</v>
      </c>
      <c r="CG802">
        <v>485.7115</v>
      </c>
      <c r="CH802">
        <v>577.34140000000002</v>
      </c>
      <c r="CI802">
        <v>-30.396989999999999</v>
      </c>
      <c r="CJ802">
        <v>-57.498260000000002</v>
      </c>
      <c r="CK802">
        <v>3.9775040000000002</v>
      </c>
      <c r="CL802">
        <v>3.6882389999999998</v>
      </c>
      <c r="CM802">
        <v>-145.66</v>
      </c>
      <c r="CN802">
        <v>586.83860000000004</v>
      </c>
      <c r="CO802">
        <v>596.55970000000002</v>
      </c>
      <c r="CP802">
        <v>572.11040000000003</v>
      </c>
      <c r="CQ802">
        <v>522.13340000000005</v>
      </c>
      <c r="CR802">
        <v>341.7595</v>
      </c>
      <c r="CS802">
        <v>212.96950000000001</v>
      </c>
      <c r="CT802">
        <v>400.4631</v>
      </c>
      <c r="CU802">
        <v>132.2833</v>
      </c>
      <c r="CV802">
        <v>174.88489999999999</v>
      </c>
      <c r="CW802">
        <v>333.05259999999998</v>
      </c>
      <c r="CX802">
        <v>656.74419999999998</v>
      </c>
      <c r="CY802">
        <v>921.38009999999997</v>
      </c>
      <c r="CZ802">
        <v>899.18</v>
      </c>
      <c r="DA802">
        <v>1007.8869999999999</v>
      </c>
      <c r="DB802">
        <v>1104.3989999999999</v>
      </c>
      <c r="DC802">
        <v>955.62929999999994</v>
      </c>
      <c r="DD802">
        <v>926.23910000000001</v>
      </c>
      <c r="DE802">
        <v>821.60109999999997</v>
      </c>
      <c r="DF802">
        <v>811.49670000000003</v>
      </c>
      <c r="DG802">
        <v>994.13049999999998</v>
      </c>
      <c r="DH802">
        <v>1364.8889999999999</v>
      </c>
      <c r="DI802">
        <v>1128.807</v>
      </c>
      <c r="DJ802">
        <v>552.1327</v>
      </c>
      <c r="DK802">
        <v>639.07119999999998</v>
      </c>
      <c r="DL802">
        <v>18</v>
      </c>
      <c r="DM802">
        <v>19</v>
      </c>
    </row>
    <row r="803" spans="1:117" hidden="1" x14ac:dyDescent="0.25">
      <c r="A803" t="s">
        <v>62</v>
      </c>
      <c r="B803" t="s">
        <v>202</v>
      </c>
      <c r="C803" t="s">
        <v>61</v>
      </c>
      <c r="D803" t="s">
        <v>61</v>
      </c>
      <c r="E803" t="s">
        <v>61</v>
      </c>
      <c r="F803" t="s">
        <v>97</v>
      </c>
      <c r="G803" t="s">
        <v>61</v>
      </c>
      <c r="H803" t="s">
        <v>61</v>
      </c>
      <c r="I803" t="s">
        <v>183</v>
      </c>
      <c r="J803" s="22">
        <v>43760</v>
      </c>
      <c r="K803" s="28">
        <v>18</v>
      </c>
      <c r="L803">
        <v>19</v>
      </c>
      <c r="M803">
        <v>598</v>
      </c>
      <c r="N803">
        <v>588</v>
      </c>
      <c r="O803">
        <v>0</v>
      </c>
      <c r="P803">
        <v>0</v>
      </c>
      <c r="Q803">
        <v>0</v>
      </c>
      <c r="R803">
        <v>0</v>
      </c>
      <c r="S803" s="28">
        <v>0</v>
      </c>
      <c r="T803">
        <v>31730.68</v>
      </c>
      <c r="U803">
        <v>31235.45</v>
      </c>
      <c r="V803">
        <v>30866.5</v>
      </c>
      <c r="W803">
        <v>30932.84</v>
      </c>
      <c r="X803">
        <v>32160.28</v>
      </c>
      <c r="Y803">
        <v>35146.21</v>
      </c>
      <c r="Z803">
        <v>42101.64</v>
      </c>
      <c r="AA803">
        <v>44221.06</v>
      </c>
      <c r="AB803">
        <v>47194.35</v>
      </c>
      <c r="AC803">
        <v>53238.5</v>
      </c>
      <c r="AD803">
        <v>60360.32</v>
      </c>
      <c r="AE803">
        <v>64686.12</v>
      </c>
      <c r="AF803">
        <v>67254.06</v>
      </c>
      <c r="AG803">
        <v>69253.55</v>
      </c>
      <c r="AH803">
        <v>70260.429999999993</v>
      </c>
      <c r="AI803">
        <v>71497.53</v>
      </c>
      <c r="AJ803">
        <v>71750.87</v>
      </c>
      <c r="AK803">
        <v>62763.02</v>
      </c>
      <c r="AL803">
        <v>61885.07</v>
      </c>
      <c r="AM803">
        <v>62894.99</v>
      </c>
      <c r="AN803">
        <v>55966.6</v>
      </c>
      <c r="AO803">
        <v>47413.58</v>
      </c>
      <c r="AP803">
        <v>37965.910000000003</v>
      </c>
      <c r="AQ803">
        <v>34067.22</v>
      </c>
      <c r="AR803">
        <v>62.706989999999998</v>
      </c>
      <c r="AS803">
        <v>60.462519999999998</v>
      </c>
      <c r="AT803">
        <v>58.950600000000001</v>
      </c>
      <c r="AU803">
        <v>57.60051</v>
      </c>
      <c r="AV803">
        <v>56.655029999999996</v>
      </c>
      <c r="AW803">
        <v>55.924190000000003</v>
      </c>
      <c r="AX803">
        <v>56.079219999999999</v>
      </c>
      <c r="AY803">
        <v>56.692500000000003</v>
      </c>
      <c r="AZ803">
        <v>57.964230000000001</v>
      </c>
      <c r="BA803">
        <v>63.937820000000002</v>
      </c>
      <c r="BB803">
        <v>69.929299999999998</v>
      </c>
      <c r="BC803">
        <v>74.488079999999997</v>
      </c>
      <c r="BD803">
        <v>78.049400000000006</v>
      </c>
      <c r="BE803">
        <v>80.779390000000006</v>
      </c>
      <c r="BF803">
        <v>82.318569999999994</v>
      </c>
      <c r="BG803">
        <v>83.463369999999998</v>
      </c>
      <c r="BH803">
        <v>84.223169999999996</v>
      </c>
      <c r="BI803">
        <v>83.123509999999996</v>
      </c>
      <c r="BJ803">
        <v>79.755539999999996</v>
      </c>
      <c r="BK803">
        <v>75.161839999999998</v>
      </c>
      <c r="BL803">
        <v>71.709540000000004</v>
      </c>
      <c r="BM803">
        <v>68.517889999999994</v>
      </c>
      <c r="BN803">
        <v>66.192499999999995</v>
      </c>
      <c r="BO803">
        <v>64.234250000000003</v>
      </c>
      <c r="BP803">
        <v>-714.17660000000001</v>
      </c>
      <c r="BQ803">
        <v>-765.34360000000004</v>
      </c>
      <c r="BR803">
        <v>-610.97199999999998</v>
      </c>
      <c r="BS803">
        <v>-528.46500000000003</v>
      </c>
      <c r="BT803">
        <v>-546.07010000000002</v>
      </c>
      <c r="BU803">
        <v>-420.1309</v>
      </c>
      <c r="BV803">
        <v>99.998199999999997</v>
      </c>
      <c r="BW803">
        <v>-49.42906</v>
      </c>
      <c r="BX803">
        <v>330.76920000000001</v>
      </c>
      <c r="BY803">
        <v>643.03539999999998</v>
      </c>
      <c r="BZ803">
        <v>661.1454</v>
      </c>
      <c r="CA803">
        <v>762.35140000000001</v>
      </c>
      <c r="CB803">
        <v>1409.124</v>
      </c>
      <c r="CC803">
        <v>1399.9849999999999</v>
      </c>
      <c r="CD803">
        <v>323.91739999999999</v>
      </c>
      <c r="CE803">
        <v>-954.79430000000002</v>
      </c>
      <c r="CF803">
        <v>-1928.837</v>
      </c>
      <c r="CG803">
        <v>6945.665</v>
      </c>
      <c r="CH803">
        <v>6633.4179999999997</v>
      </c>
      <c r="CI803">
        <v>1263.28</v>
      </c>
      <c r="CJ803">
        <v>1286.809</v>
      </c>
      <c r="CK803">
        <v>614.50480000000005</v>
      </c>
      <c r="CL803">
        <v>-496.41730000000001</v>
      </c>
      <c r="CM803">
        <v>-381.57510000000002</v>
      </c>
      <c r="CN803">
        <v>10652.04</v>
      </c>
      <c r="CO803">
        <v>9656.6640000000007</v>
      </c>
      <c r="CP803">
        <v>9604.1319999999996</v>
      </c>
      <c r="CQ803">
        <v>8702.2890000000007</v>
      </c>
      <c r="CR803">
        <v>9255.77</v>
      </c>
      <c r="CS803">
        <v>9700.6859999999997</v>
      </c>
      <c r="CT803">
        <v>10454.09</v>
      </c>
      <c r="CU803">
        <v>10133.120000000001</v>
      </c>
      <c r="CV803">
        <v>9664.6319999999996</v>
      </c>
      <c r="CW803">
        <v>13608.29</v>
      </c>
      <c r="CX803">
        <v>18057.099999999999</v>
      </c>
      <c r="CY803">
        <v>14088.19</v>
      </c>
      <c r="CZ803">
        <v>13632.99</v>
      </c>
      <c r="DA803">
        <v>15159.8</v>
      </c>
      <c r="DB803">
        <v>46740.99</v>
      </c>
      <c r="DC803">
        <v>43088.31</v>
      </c>
      <c r="DD803">
        <v>53527.46</v>
      </c>
      <c r="DE803">
        <v>38212.379999999997</v>
      </c>
      <c r="DF803">
        <v>29769.13</v>
      </c>
      <c r="DG803">
        <v>29786.95</v>
      </c>
      <c r="DH803">
        <v>24932.59</v>
      </c>
      <c r="DI803">
        <v>20913.91</v>
      </c>
      <c r="DJ803">
        <v>16075.3</v>
      </c>
      <c r="DK803">
        <v>15333.98</v>
      </c>
      <c r="DL803">
        <v>18</v>
      </c>
      <c r="DM803">
        <v>19</v>
      </c>
    </row>
    <row r="804" spans="1:117" hidden="1" x14ac:dyDescent="0.25">
      <c r="A804" t="s">
        <v>62</v>
      </c>
      <c r="B804" t="s">
        <v>102</v>
      </c>
      <c r="C804" t="s">
        <v>61</v>
      </c>
      <c r="D804" t="s">
        <v>61</v>
      </c>
      <c r="E804" t="s">
        <v>61</v>
      </c>
      <c r="F804" t="s">
        <v>61</v>
      </c>
      <c r="G804" t="s">
        <v>61</v>
      </c>
      <c r="H804" t="s">
        <v>102</v>
      </c>
      <c r="I804" t="s">
        <v>183</v>
      </c>
      <c r="J804" s="22">
        <v>43760</v>
      </c>
      <c r="K804" s="28">
        <v>19</v>
      </c>
      <c r="L804">
        <v>19</v>
      </c>
      <c r="M804">
        <v>7</v>
      </c>
      <c r="N804">
        <v>7</v>
      </c>
      <c r="O804">
        <v>0</v>
      </c>
      <c r="P804">
        <v>0</v>
      </c>
      <c r="Q804">
        <v>1</v>
      </c>
      <c r="R804">
        <v>1</v>
      </c>
      <c r="S804" s="28">
        <v>1</v>
      </c>
      <c r="AR804">
        <v>64.642859999999999</v>
      </c>
      <c r="AS804">
        <v>62</v>
      </c>
      <c r="AT804">
        <v>59.5</v>
      </c>
      <c r="AU804">
        <v>58.214289999999998</v>
      </c>
      <c r="AV804">
        <v>57</v>
      </c>
      <c r="AW804">
        <v>56.714289999999998</v>
      </c>
      <c r="AX804">
        <v>55</v>
      </c>
      <c r="AY804">
        <v>55.071429999999999</v>
      </c>
      <c r="AZ804">
        <v>57.357140000000001</v>
      </c>
      <c r="BA804">
        <v>63.428570000000001</v>
      </c>
      <c r="BB804">
        <v>67.714290000000005</v>
      </c>
      <c r="BC804">
        <v>71.071430000000007</v>
      </c>
      <c r="BD804">
        <v>74.428569999999993</v>
      </c>
      <c r="BE804">
        <v>77.357140000000001</v>
      </c>
      <c r="BF804">
        <v>79.785709999999995</v>
      </c>
      <c r="BG804">
        <v>81.714290000000005</v>
      </c>
      <c r="BH804">
        <v>82.285709999999995</v>
      </c>
      <c r="BI804">
        <v>82.357140000000001</v>
      </c>
      <c r="BJ804">
        <v>80.142859999999999</v>
      </c>
      <c r="BK804">
        <v>76.571430000000007</v>
      </c>
      <c r="BL804">
        <v>72.214290000000005</v>
      </c>
      <c r="BM804">
        <v>69.285709999999995</v>
      </c>
      <c r="BN804">
        <v>67.285709999999995</v>
      </c>
      <c r="BO804">
        <v>64.928569999999993</v>
      </c>
      <c r="DL804">
        <v>19</v>
      </c>
      <c r="DM804">
        <v>19</v>
      </c>
    </row>
    <row r="805" spans="1:117" hidden="1" x14ac:dyDescent="0.25">
      <c r="A805" t="s">
        <v>62</v>
      </c>
      <c r="B805" t="s">
        <v>39</v>
      </c>
      <c r="C805" t="s">
        <v>39</v>
      </c>
      <c r="D805" t="s">
        <v>61</v>
      </c>
      <c r="E805" t="s">
        <v>61</v>
      </c>
      <c r="F805" t="s">
        <v>61</v>
      </c>
      <c r="G805" t="s">
        <v>61</v>
      </c>
      <c r="H805" t="s">
        <v>61</v>
      </c>
      <c r="I805" t="s">
        <v>183</v>
      </c>
      <c r="J805" s="22">
        <v>43760</v>
      </c>
      <c r="K805" s="28">
        <v>19</v>
      </c>
      <c r="L805">
        <v>19</v>
      </c>
      <c r="M805">
        <v>11</v>
      </c>
      <c r="N805">
        <v>11</v>
      </c>
      <c r="O805">
        <v>0</v>
      </c>
      <c r="P805">
        <v>0</v>
      </c>
      <c r="Q805">
        <v>1</v>
      </c>
      <c r="R805">
        <v>1</v>
      </c>
      <c r="S805" s="28">
        <v>1</v>
      </c>
      <c r="AR805">
        <v>65.5</v>
      </c>
      <c r="AS805">
        <v>62.5</v>
      </c>
      <c r="AT805">
        <v>60</v>
      </c>
      <c r="AU805">
        <v>58.5</v>
      </c>
      <c r="AV805">
        <v>57</v>
      </c>
      <c r="AW805">
        <v>57</v>
      </c>
      <c r="AX805">
        <v>55</v>
      </c>
      <c r="AY805">
        <v>55</v>
      </c>
      <c r="AZ805">
        <v>57.5</v>
      </c>
      <c r="BA805">
        <v>63.5</v>
      </c>
      <c r="BB805">
        <v>67.5</v>
      </c>
      <c r="BC805">
        <v>70.5</v>
      </c>
      <c r="BD805">
        <v>74</v>
      </c>
      <c r="BE805">
        <v>77</v>
      </c>
      <c r="BF805">
        <v>79.5</v>
      </c>
      <c r="BG805">
        <v>81.5</v>
      </c>
      <c r="BH805">
        <v>82.5</v>
      </c>
      <c r="BI805">
        <v>83</v>
      </c>
      <c r="BJ805">
        <v>81</v>
      </c>
      <c r="BK805">
        <v>77.5</v>
      </c>
      <c r="BL805">
        <v>73</v>
      </c>
      <c r="BM805">
        <v>70.5</v>
      </c>
      <c r="BN805">
        <v>68.5</v>
      </c>
      <c r="BO805">
        <v>66</v>
      </c>
      <c r="DL805">
        <v>19</v>
      </c>
      <c r="DM805">
        <v>19</v>
      </c>
    </row>
    <row r="806" spans="1:117" hidden="1" x14ac:dyDescent="0.25">
      <c r="A806" t="s">
        <v>62</v>
      </c>
      <c r="B806" t="s">
        <v>34</v>
      </c>
      <c r="C806" t="s">
        <v>34</v>
      </c>
      <c r="D806" t="s">
        <v>61</v>
      </c>
      <c r="E806" t="s">
        <v>61</v>
      </c>
      <c r="F806" t="s">
        <v>61</v>
      </c>
      <c r="G806" t="s">
        <v>61</v>
      </c>
      <c r="H806" t="s">
        <v>61</v>
      </c>
      <c r="I806" t="s">
        <v>183</v>
      </c>
      <c r="J806" s="22">
        <v>43760</v>
      </c>
      <c r="K806" s="28">
        <v>18</v>
      </c>
      <c r="L806">
        <v>19</v>
      </c>
      <c r="M806">
        <v>57</v>
      </c>
      <c r="N806">
        <v>56</v>
      </c>
      <c r="O806">
        <v>0</v>
      </c>
      <c r="P806">
        <v>0</v>
      </c>
      <c r="Q806">
        <v>0</v>
      </c>
      <c r="R806">
        <v>0</v>
      </c>
      <c r="S806" s="28">
        <v>0</v>
      </c>
      <c r="T806">
        <v>4432.1319999999996</v>
      </c>
      <c r="U806">
        <v>4343.1490000000003</v>
      </c>
      <c r="V806">
        <v>4264.5280000000002</v>
      </c>
      <c r="W806">
        <v>4270.0860000000002</v>
      </c>
      <c r="X806">
        <v>4402.174</v>
      </c>
      <c r="Y806">
        <v>4639.4129999999996</v>
      </c>
      <c r="Z806">
        <v>5087.9080000000004</v>
      </c>
      <c r="AA806">
        <v>5191.3540000000003</v>
      </c>
      <c r="AB806">
        <v>5416.5990000000002</v>
      </c>
      <c r="AC806">
        <v>5208.1490000000003</v>
      </c>
      <c r="AD806">
        <v>5060.1959999999999</v>
      </c>
      <c r="AE806">
        <v>5145.3980000000001</v>
      </c>
      <c r="AF806">
        <v>5290.7610000000004</v>
      </c>
      <c r="AG806">
        <v>5578.3969999999999</v>
      </c>
      <c r="AH806">
        <v>5950.9620000000004</v>
      </c>
      <c r="AI806">
        <v>6306.7120000000004</v>
      </c>
      <c r="AJ806">
        <v>6756.0649999999996</v>
      </c>
      <c r="AK806">
        <v>6252.51</v>
      </c>
      <c r="AL806">
        <v>6562.4539999999997</v>
      </c>
      <c r="AM806">
        <v>7087.0110000000004</v>
      </c>
      <c r="AN806">
        <v>6923.3959999999997</v>
      </c>
      <c r="AO806">
        <v>6517.0140000000001</v>
      </c>
      <c r="AP806">
        <v>5269.2969999999996</v>
      </c>
      <c r="AQ806">
        <v>4490.1750000000002</v>
      </c>
      <c r="AR806">
        <v>60.1875</v>
      </c>
      <c r="AS806">
        <v>58.616070000000001</v>
      </c>
      <c r="AT806">
        <v>56.482140000000001</v>
      </c>
      <c r="AU806">
        <v>55.5625</v>
      </c>
      <c r="AV806">
        <v>54.857140000000001</v>
      </c>
      <c r="AW806">
        <v>53.383929999999999</v>
      </c>
      <c r="AX806">
        <v>53.276789999999998</v>
      </c>
      <c r="AY806">
        <v>52.633929999999999</v>
      </c>
      <c r="AZ806">
        <v>53.803570000000001</v>
      </c>
      <c r="BA806">
        <v>61.241070000000001</v>
      </c>
      <c r="BB806">
        <v>68.526790000000005</v>
      </c>
      <c r="BC806">
        <v>73.714290000000005</v>
      </c>
      <c r="BD806">
        <v>77.098209999999995</v>
      </c>
      <c r="BE806">
        <v>79.071430000000007</v>
      </c>
      <c r="BF806">
        <v>81.017859999999999</v>
      </c>
      <c r="BG806">
        <v>81.910709999999995</v>
      </c>
      <c r="BH806">
        <v>82.892859999999999</v>
      </c>
      <c r="BI806">
        <v>81.392859999999999</v>
      </c>
      <c r="BJ806">
        <v>76.571430000000007</v>
      </c>
      <c r="BK806">
        <v>70.339290000000005</v>
      </c>
      <c r="BL806">
        <v>67.741069999999993</v>
      </c>
      <c r="BM806">
        <v>65.107140000000001</v>
      </c>
      <c r="BN806">
        <v>63.151789999999998</v>
      </c>
      <c r="BO806">
        <v>60.741070000000001</v>
      </c>
      <c r="BP806">
        <v>-119.8417</v>
      </c>
      <c r="BQ806">
        <v>-92.353729999999999</v>
      </c>
      <c r="BR806">
        <v>-69.367800000000003</v>
      </c>
      <c r="BS806">
        <v>-24.30762</v>
      </c>
      <c r="BT806">
        <v>-2.062198</v>
      </c>
      <c r="BU806">
        <v>65.505399999999995</v>
      </c>
      <c r="BV806">
        <v>167.4512</v>
      </c>
      <c r="BW806">
        <v>40.274819999999998</v>
      </c>
      <c r="BX806">
        <v>-91.311980000000005</v>
      </c>
      <c r="BY806">
        <v>-182.18090000000001</v>
      </c>
      <c r="BZ806">
        <v>-173.83330000000001</v>
      </c>
      <c r="CA806">
        <v>-79.073430000000002</v>
      </c>
      <c r="CB806">
        <v>-2.6284719999999999</v>
      </c>
      <c r="CC806">
        <v>-115.1768</v>
      </c>
      <c r="CD806">
        <v>-226.17009999999999</v>
      </c>
      <c r="CE806">
        <v>-191.70259999999999</v>
      </c>
      <c r="CF806">
        <v>-203.58690000000001</v>
      </c>
      <c r="CG806">
        <v>744.1259</v>
      </c>
      <c r="CH806">
        <v>813.56290000000001</v>
      </c>
      <c r="CI806">
        <v>163.61160000000001</v>
      </c>
      <c r="CJ806">
        <v>-57.593589999999999</v>
      </c>
      <c r="CK806">
        <v>-84.11712</v>
      </c>
      <c r="CL806">
        <v>-192.44229999999999</v>
      </c>
      <c r="CM806">
        <v>-143.33070000000001</v>
      </c>
      <c r="CN806">
        <v>1210.4159999999999</v>
      </c>
      <c r="CO806">
        <v>1023.943</v>
      </c>
      <c r="CP806">
        <v>1040.6990000000001</v>
      </c>
      <c r="CQ806">
        <v>997.84780000000001</v>
      </c>
      <c r="CR806">
        <v>795.76679999999999</v>
      </c>
      <c r="CS806">
        <v>219.44919999999999</v>
      </c>
      <c r="CT806">
        <v>863.20540000000005</v>
      </c>
      <c r="CU806">
        <v>296.59890000000001</v>
      </c>
      <c r="CV806">
        <v>301.58479999999997</v>
      </c>
      <c r="CW806">
        <v>962.17269999999996</v>
      </c>
      <c r="CX806">
        <v>1458.0609999999999</v>
      </c>
      <c r="CY806">
        <v>1794.2260000000001</v>
      </c>
      <c r="CZ806">
        <v>1486.307</v>
      </c>
      <c r="DA806">
        <v>1533.6890000000001</v>
      </c>
      <c r="DB806">
        <v>1520.2809999999999</v>
      </c>
      <c r="DC806">
        <v>1610.905</v>
      </c>
      <c r="DD806">
        <v>1587.182</v>
      </c>
      <c r="DE806">
        <v>1116.213</v>
      </c>
      <c r="DF806">
        <v>788.02480000000003</v>
      </c>
      <c r="DG806">
        <v>767.73929999999996</v>
      </c>
      <c r="DH806">
        <v>790.79849999999999</v>
      </c>
      <c r="DI806">
        <v>1017.136</v>
      </c>
      <c r="DJ806">
        <v>996.75030000000004</v>
      </c>
      <c r="DK806">
        <v>1404.288</v>
      </c>
      <c r="DL806">
        <v>18</v>
      </c>
      <c r="DM806">
        <v>19</v>
      </c>
    </row>
    <row r="807" spans="1:117" hidden="1" x14ac:dyDescent="0.25">
      <c r="A807" t="s">
        <v>62</v>
      </c>
      <c r="B807" t="s">
        <v>30</v>
      </c>
      <c r="C807" t="s">
        <v>61</v>
      </c>
      <c r="D807" t="s">
        <v>61</v>
      </c>
      <c r="E807" t="s">
        <v>30</v>
      </c>
      <c r="F807" t="s">
        <v>61</v>
      </c>
      <c r="G807" t="s">
        <v>61</v>
      </c>
      <c r="H807" t="s">
        <v>61</v>
      </c>
      <c r="I807" t="s">
        <v>183</v>
      </c>
      <c r="J807" s="22">
        <v>43760</v>
      </c>
      <c r="K807" s="28">
        <v>18</v>
      </c>
      <c r="L807">
        <v>19</v>
      </c>
      <c r="M807">
        <v>27</v>
      </c>
      <c r="N807">
        <v>27</v>
      </c>
      <c r="O807">
        <v>0</v>
      </c>
      <c r="P807">
        <v>1</v>
      </c>
      <c r="Q807">
        <v>0</v>
      </c>
      <c r="R807">
        <v>0</v>
      </c>
      <c r="S807" s="28">
        <v>1</v>
      </c>
      <c r="AR807">
        <v>64</v>
      </c>
      <c r="AS807">
        <v>61</v>
      </c>
      <c r="AT807">
        <v>59</v>
      </c>
      <c r="AU807">
        <v>58</v>
      </c>
      <c r="AV807">
        <v>57</v>
      </c>
      <c r="AW807">
        <v>56</v>
      </c>
      <c r="AX807">
        <v>56</v>
      </c>
      <c r="AY807">
        <v>56</v>
      </c>
      <c r="AZ807">
        <v>57.5</v>
      </c>
      <c r="BA807">
        <v>62.5</v>
      </c>
      <c r="BB807">
        <v>69.5</v>
      </c>
      <c r="BC807">
        <v>73</v>
      </c>
      <c r="BD807">
        <v>77</v>
      </c>
      <c r="BE807">
        <v>79.5</v>
      </c>
      <c r="BF807">
        <v>81</v>
      </c>
      <c r="BG807">
        <v>82.5</v>
      </c>
      <c r="BH807">
        <v>83.5</v>
      </c>
      <c r="BI807">
        <v>83</v>
      </c>
      <c r="BJ807">
        <v>80</v>
      </c>
      <c r="BK807">
        <v>77</v>
      </c>
      <c r="BL807">
        <v>73.5</v>
      </c>
      <c r="BM807">
        <v>69.5</v>
      </c>
      <c r="BN807">
        <v>67.5</v>
      </c>
      <c r="BO807">
        <v>65.5</v>
      </c>
      <c r="DL807">
        <v>18</v>
      </c>
      <c r="DM807">
        <v>19</v>
      </c>
    </row>
    <row r="808" spans="1:117" hidden="1" x14ac:dyDescent="0.25">
      <c r="A808" t="s">
        <v>62</v>
      </c>
      <c r="B808" t="s">
        <v>102</v>
      </c>
      <c r="C808" t="s">
        <v>61</v>
      </c>
      <c r="D808" t="s">
        <v>61</v>
      </c>
      <c r="E808" t="s">
        <v>61</v>
      </c>
      <c r="F808" t="s">
        <v>61</v>
      </c>
      <c r="G808" t="s">
        <v>61</v>
      </c>
      <c r="H808" t="s">
        <v>102</v>
      </c>
      <c r="I808" t="s">
        <v>183</v>
      </c>
      <c r="J808" s="22">
        <v>43760</v>
      </c>
      <c r="K808" s="28">
        <v>18</v>
      </c>
      <c r="L808">
        <v>19</v>
      </c>
      <c r="M808">
        <v>265</v>
      </c>
      <c r="N808">
        <v>264</v>
      </c>
      <c r="O808">
        <v>0</v>
      </c>
      <c r="P808">
        <v>0</v>
      </c>
      <c r="Q808">
        <v>0</v>
      </c>
      <c r="R808">
        <v>0</v>
      </c>
      <c r="S808" s="28">
        <v>0</v>
      </c>
      <c r="T808">
        <v>38317.980000000003</v>
      </c>
      <c r="U808">
        <v>37302.22</v>
      </c>
      <c r="V808">
        <v>36674.449999999997</v>
      </c>
      <c r="W808">
        <v>36959.519999999997</v>
      </c>
      <c r="X808">
        <v>38131.339999999997</v>
      </c>
      <c r="Y808">
        <v>41224.22</v>
      </c>
      <c r="Z808">
        <v>49019.18</v>
      </c>
      <c r="AA808">
        <v>49920.54</v>
      </c>
      <c r="AB808">
        <v>53191.1</v>
      </c>
      <c r="AC808">
        <v>55514.68</v>
      </c>
      <c r="AD808">
        <v>60098.41</v>
      </c>
      <c r="AE808">
        <v>63508.81</v>
      </c>
      <c r="AF808">
        <v>65257.03</v>
      </c>
      <c r="AG808">
        <v>67633.7</v>
      </c>
      <c r="AH808">
        <v>69343.98</v>
      </c>
      <c r="AI808">
        <v>72215.259999999995</v>
      </c>
      <c r="AJ808">
        <v>74437.210000000006</v>
      </c>
      <c r="AK808">
        <v>65901.67</v>
      </c>
      <c r="AL808">
        <v>66698.289999999994</v>
      </c>
      <c r="AM808">
        <v>69354.289999999994</v>
      </c>
      <c r="AN808">
        <v>63635.74</v>
      </c>
      <c r="AO808">
        <v>57681.17</v>
      </c>
      <c r="AP808">
        <v>49278.23</v>
      </c>
      <c r="AQ808">
        <v>42619.14</v>
      </c>
      <c r="AR808">
        <v>62.58175</v>
      </c>
      <c r="AS808">
        <v>60.334600000000002</v>
      </c>
      <c r="AT808">
        <v>58.94867</v>
      </c>
      <c r="AU808">
        <v>57.577950000000001</v>
      </c>
      <c r="AV808">
        <v>56.659689999999998</v>
      </c>
      <c r="AW808">
        <v>55.986690000000003</v>
      </c>
      <c r="AX808">
        <v>56.469580000000001</v>
      </c>
      <c r="AY808">
        <v>57.393540000000002</v>
      </c>
      <c r="AZ808">
        <v>58.479089999999999</v>
      </c>
      <c r="BA808">
        <v>64.346010000000007</v>
      </c>
      <c r="BB808">
        <v>70.08175</v>
      </c>
      <c r="BC808">
        <v>74.625470000000007</v>
      </c>
      <c r="BD808">
        <v>77.956280000000007</v>
      </c>
      <c r="BE808">
        <v>80.60266</v>
      </c>
      <c r="BF808">
        <v>82.155889999999999</v>
      </c>
      <c r="BG808">
        <v>83.416349999999994</v>
      </c>
      <c r="BH808">
        <v>84.275670000000005</v>
      </c>
      <c r="BI808">
        <v>83.252849999999995</v>
      </c>
      <c r="BJ808">
        <v>79.870720000000006</v>
      </c>
      <c r="BK808">
        <v>75.064639999999997</v>
      </c>
      <c r="BL808">
        <v>71.604560000000006</v>
      </c>
      <c r="BM808">
        <v>68.446770000000001</v>
      </c>
      <c r="BN808">
        <v>66.119770000000003</v>
      </c>
      <c r="BO808">
        <v>64.226230000000001</v>
      </c>
      <c r="BP808">
        <v>-651.14760000000001</v>
      </c>
      <c r="BQ808">
        <v>-688.19060000000002</v>
      </c>
      <c r="BR808">
        <v>-497.64920000000001</v>
      </c>
      <c r="BS808">
        <v>-358.99329999999998</v>
      </c>
      <c r="BT808">
        <v>-240.91909999999999</v>
      </c>
      <c r="BU808">
        <v>-269.97469999999998</v>
      </c>
      <c r="BV808">
        <v>164.59739999999999</v>
      </c>
      <c r="BW808">
        <v>-218.64529999999999</v>
      </c>
      <c r="BX808">
        <v>68.348410000000001</v>
      </c>
      <c r="BY808">
        <v>541.32420000000002</v>
      </c>
      <c r="BZ808">
        <v>702.3134</v>
      </c>
      <c r="CA808">
        <v>729.11329999999998</v>
      </c>
      <c r="CB808">
        <v>1614.0930000000001</v>
      </c>
      <c r="CC808">
        <v>1175.4490000000001</v>
      </c>
      <c r="CD808">
        <v>186.99889999999999</v>
      </c>
      <c r="CE808">
        <v>-1295.702</v>
      </c>
      <c r="CF808">
        <v>-1857.327</v>
      </c>
      <c r="CG808">
        <v>8361.2049999999999</v>
      </c>
      <c r="CH808">
        <v>8015.5349999999999</v>
      </c>
      <c r="CI808">
        <v>1991.962</v>
      </c>
      <c r="CJ808">
        <v>1088.338</v>
      </c>
      <c r="CK808">
        <v>183.62909999999999</v>
      </c>
      <c r="CL808">
        <v>-491.69069999999999</v>
      </c>
      <c r="CM808">
        <v>-245.1035</v>
      </c>
      <c r="CN808">
        <v>10813.83</v>
      </c>
      <c r="CO808">
        <v>9848.93</v>
      </c>
      <c r="CP808">
        <v>9720.9950000000008</v>
      </c>
      <c r="CQ808">
        <v>8738.8369999999995</v>
      </c>
      <c r="CR808">
        <v>9087.5210000000006</v>
      </c>
      <c r="CS808">
        <v>9366.3469999999998</v>
      </c>
      <c r="CT808">
        <v>10163.82</v>
      </c>
      <c r="CU808">
        <v>9580.6990000000005</v>
      </c>
      <c r="CV808">
        <v>8795.4159999999993</v>
      </c>
      <c r="CW808">
        <v>14034.61</v>
      </c>
      <c r="CX808">
        <v>19445.259999999998</v>
      </c>
      <c r="CY808">
        <v>16712.919999999998</v>
      </c>
      <c r="CZ808">
        <v>16440.93</v>
      </c>
      <c r="DA808">
        <v>17768.310000000001</v>
      </c>
      <c r="DB808">
        <v>47956.639999999999</v>
      </c>
      <c r="DC808">
        <v>43992.4</v>
      </c>
      <c r="DD808">
        <v>52465.04</v>
      </c>
      <c r="DE808">
        <v>38147.56</v>
      </c>
      <c r="DF808">
        <v>29270.26</v>
      </c>
      <c r="DG808">
        <v>28733.71</v>
      </c>
      <c r="DH808">
        <v>24001.41</v>
      </c>
      <c r="DI808">
        <v>20600.72</v>
      </c>
      <c r="DJ808">
        <v>16114.42</v>
      </c>
      <c r="DK808">
        <v>16357.29</v>
      </c>
      <c r="DL808">
        <v>18</v>
      </c>
      <c r="DM808">
        <v>19</v>
      </c>
    </row>
    <row r="809" spans="1:117" hidden="1" x14ac:dyDescent="0.25">
      <c r="A809" t="s">
        <v>62</v>
      </c>
      <c r="B809" t="s">
        <v>39</v>
      </c>
      <c r="C809" t="s">
        <v>39</v>
      </c>
      <c r="D809" t="s">
        <v>61</v>
      </c>
      <c r="E809" t="s">
        <v>61</v>
      </c>
      <c r="F809" t="s">
        <v>61</v>
      </c>
      <c r="G809" t="s">
        <v>61</v>
      </c>
      <c r="H809" t="s">
        <v>61</v>
      </c>
      <c r="I809" t="s">
        <v>183</v>
      </c>
      <c r="J809" s="22">
        <v>43760</v>
      </c>
      <c r="K809" s="28">
        <v>18</v>
      </c>
      <c r="L809">
        <v>19</v>
      </c>
      <c r="M809">
        <v>37</v>
      </c>
      <c r="N809">
        <v>35</v>
      </c>
      <c r="O809">
        <v>0</v>
      </c>
      <c r="P809">
        <v>0</v>
      </c>
      <c r="Q809">
        <v>0</v>
      </c>
      <c r="R809">
        <v>0</v>
      </c>
      <c r="S809" s="28">
        <v>0</v>
      </c>
      <c r="T809">
        <v>1077.7190000000001</v>
      </c>
      <c r="U809">
        <v>1051.43</v>
      </c>
      <c r="V809">
        <v>1046.6220000000001</v>
      </c>
      <c r="W809">
        <v>1037.694</v>
      </c>
      <c r="X809">
        <v>1040.992</v>
      </c>
      <c r="Y809">
        <v>1097.684</v>
      </c>
      <c r="Z809">
        <v>1153.3710000000001</v>
      </c>
      <c r="AA809">
        <v>1187.2919999999999</v>
      </c>
      <c r="AB809">
        <v>1360.3320000000001</v>
      </c>
      <c r="AC809">
        <v>1416.7080000000001</v>
      </c>
      <c r="AD809">
        <v>1539.019</v>
      </c>
      <c r="AE809">
        <v>1633.681</v>
      </c>
      <c r="AF809">
        <v>1606.739</v>
      </c>
      <c r="AG809">
        <v>1670.4970000000001</v>
      </c>
      <c r="AH809">
        <v>1762.172</v>
      </c>
      <c r="AI809">
        <v>1800.5519999999999</v>
      </c>
      <c r="AJ809">
        <v>1917.893</v>
      </c>
      <c r="AK809">
        <v>1561.653</v>
      </c>
      <c r="AL809">
        <v>1557.107</v>
      </c>
      <c r="AM809">
        <v>1880.8710000000001</v>
      </c>
      <c r="AN809">
        <v>1937.826</v>
      </c>
      <c r="AO809">
        <v>1720.4280000000001</v>
      </c>
      <c r="AP809">
        <v>1396.175</v>
      </c>
      <c r="AQ809">
        <v>1178.4469999999999</v>
      </c>
      <c r="AR809">
        <v>64.099999999999994</v>
      </c>
      <c r="AS809">
        <v>61.171430000000001</v>
      </c>
      <c r="AT809">
        <v>59.085709999999999</v>
      </c>
      <c r="AU809">
        <v>57.914290000000001</v>
      </c>
      <c r="AV809">
        <v>56.828569999999999</v>
      </c>
      <c r="AW809">
        <v>56.142859999999999</v>
      </c>
      <c r="AX809">
        <v>55.24286</v>
      </c>
      <c r="AY809">
        <v>55.271430000000002</v>
      </c>
      <c r="AZ809">
        <v>57.028570000000002</v>
      </c>
      <c r="BA809">
        <v>62.81429</v>
      </c>
      <c r="BB809">
        <v>68.842860000000002</v>
      </c>
      <c r="BC809">
        <v>72.171419999999998</v>
      </c>
      <c r="BD809">
        <v>75.842860000000002</v>
      </c>
      <c r="BE809">
        <v>78.5</v>
      </c>
      <c r="BF809">
        <v>80.599999999999994</v>
      </c>
      <c r="BG809">
        <v>82.357140000000001</v>
      </c>
      <c r="BH809">
        <v>83.385710000000003</v>
      </c>
      <c r="BI809">
        <v>83.328580000000002</v>
      </c>
      <c r="BJ809">
        <v>80.842860000000002</v>
      </c>
      <c r="BK809">
        <v>76.985720000000001</v>
      </c>
      <c r="BL809">
        <v>73.128569999999996</v>
      </c>
      <c r="BM809">
        <v>69.942859999999996</v>
      </c>
      <c r="BN809">
        <v>67.728570000000005</v>
      </c>
      <c r="BO809">
        <v>65.5</v>
      </c>
      <c r="BP809">
        <v>45.320320000000002</v>
      </c>
      <c r="BQ809">
        <v>87.095590000000001</v>
      </c>
      <c r="BR809">
        <v>82.533839999999998</v>
      </c>
      <c r="BS809">
        <v>82.497029999999995</v>
      </c>
      <c r="BT809">
        <v>81.896450000000002</v>
      </c>
      <c r="BU809">
        <v>61.625390000000003</v>
      </c>
      <c r="BV809">
        <v>4.9925649999999999</v>
      </c>
      <c r="BW809">
        <v>28.366700000000002</v>
      </c>
      <c r="BX809">
        <v>46.376060000000003</v>
      </c>
      <c r="BY809">
        <v>73.781379999999999</v>
      </c>
      <c r="BZ809">
        <v>36.409579999999998</v>
      </c>
      <c r="CA809">
        <v>45.643410000000003</v>
      </c>
      <c r="CB809">
        <v>123.3437</v>
      </c>
      <c r="CC809">
        <v>82.371449999999996</v>
      </c>
      <c r="CD809">
        <v>87.318380000000005</v>
      </c>
      <c r="CE809">
        <v>114.3986</v>
      </c>
      <c r="CF809">
        <v>31.270689999999998</v>
      </c>
      <c r="CG809">
        <v>411.86720000000003</v>
      </c>
      <c r="CH809">
        <v>417.79919999999998</v>
      </c>
      <c r="CI809">
        <v>107.61539999999999</v>
      </c>
      <c r="CJ809">
        <v>-31.59845</v>
      </c>
      <c r="CK809">
        <v>-12.898110000000001</v>
      </c>
      <c r="CL809">
        <v>-7.2419260000000003</v>
      </c>
      <c r="CM809">
        <v>19.468139999999998</v>
      </c>
      <c r="CN809">
        <v>887.01210000000003</v>
      </c>
      <c r="CO809">
        <v>835.71040000000005</v>
      </c>
      <c r="CP809">
        <v>847.61120000000005</v>
      </c>
      <c r="CQ809">
        <v>820.18060000000003</v>
      </c>
      <c r="CR809">
        <v>789.7944</v>
      </c>
      <c r="CS809">
        <v>729.20159999999998</v>
      </c>
      <c r="CT809">
        <v>576.79870000000005</v>
      </c>
      <c r="CU809">
        <v>449.6601</v>
      </c>
      <c r="CV809">
        <v>667.67790000000002</v>
      </c>
      <c r="CW809">
        <v>877.68820000000005</v>
      </c>
      <c r="CX809">
        <v>1195.1559999999999</v>
      </c>
      <c r="CY809">
        <v>1270.29</v>
      </c>
      <c r="CZ809">
        <v>1395.7370000000001</v>
      </c>
      <c r="DA809">
        <v>1574.1990000000001</v>
      </c>
      <c r="DB809">
        <v>1778.165</v>
      </c>
      <c r="DC809">
        <v>1939.0329999999999</v>
      </c>
      <c r="DD809">
        <v>1905.9269999999999</v>
      </c>
      <c r="DE809">
        <v>1704.048</v>
      </c>
      <c r="DF809">
        <v>2266.8679999999999</v>
      </c>
      <c r="DG809">
        <v>1776.7560000000001</v>
      </c>
      <c r="DH809">
        <v>1826.8430000000001</v>
      </c>
      <c r="DI809">
        <v>1826.9169999999999</v>
      </c>
      <c r="DJ809">
        <v>1667.6220000000001</v>
      </c>
      <c r="DK809">
        <v>1652.375</v>
      </c>
      <c r="DL809">
        <v>18</v>
      </c>
      <c r="DM809">
        <v>19</v>
      </c>
    </row>
    <row r="810" spans="1:117" hidden="1" x14ac:dyDescent="0.25">
      <c r="A810" t="s">
        <v>62</v>
      </c>
      <c r="B810" t="s">
        <v>29</v>
      </c>
      <c r="C810" t="s">
        <v>29</v>
      </c>
      <c r="D810" t="s">
        <v>61</v>
      </c>
      <c r="E810" t="s">
        <v>61</v>
      </c>
      <c r="F810" t="s">
        <v>61</v>
      </c>
      <c r="G810" t="s">
        <v>61</v>
      </c>
      <c r="H810" t="s">
        <v>61</v>
      </c>
      <c r="I810" t="s">
        <v>183</v>
      </c>
      <c r="J810" s="22">
        <v>43760</v>
      </c>
      <c r="K810" s="28">
        <v>18</v>
      </c>
      <c r="L810">
        <v>19</v>
      </c>
      <c r="M810">
        <v>35</v>
      </c>
      <c r="N810">
        <v>35</v>
      </c>
      <c r="O810">
        <v>0</v>
      </c>
      <c r="P810">
        <v>0</v>
      </c>
      <c r="Q810">
        <v>0</v>
      </c>
      <c r="R810">
        <v>0</v>
      </c>
      <c r="S810" s="28">
        <v>0</v>
      </c>
      <c r="T810">
        <v>2067.886</v>
      </c>
      <c r="U810">
        <v>2019.4380000000001</v>
      </c>
      <c r="V810">
        <v>2020.412</v>
      </c>
      <c r="W810">
        <v>2024.2349999999999</v>
      </c>
      <c r="X810">
        <v>2086.991</v>
      </c>
      <c r="Y810">
        <v>2268.924</v>
      </c>
      <c r="Z810">
        <v>2768.7730000000001</v>
      </c>
      <c r="AA810">
        <v>2629.2379999999998</v>
      </c>
      <c r="AB810">
        <v>2527.8029999999999</v>
      </c>
      <c r="AC810">
        <v>2529.9639999999999</v>
      </c>
      <c r="AD810">
        <v>2607.404</v>
      </c>
      <c r="AE810">
        <v>2908.1779999999999</v>
      </c>
      <c r="AF810">
        <v>3105.7269999999999</v>
      </c>
      <c r="AG810">
        <v>3285.7220000000002</v>
      </c>
      <c r="AH810">
        <v>3552.7979999999998</v>
      </c>
      <c r="AI810">
        <v>3643.2190000000001</v>
      </c>
      <c r="AJ810">
        <v>3883.15</v>
      </c>
      <c r="AK810">
        <v>3342.8209999999999</v>
      </c>
      <c r="AL810">
        <v>3656.29</v>
      </c>
      <c r="AM810">
        <v>4257.7950000000001</v>
      </c>
      <c r="AN810">
        <v>3984.5410000000002</v>
      </c>
      <c r="AO810">
        <v>3586.857</v>
      </c>
      <c r="AP810">
        <v>2634.3580000000002</v>
      </c>
      <c r="AQ810">
        <v>2252.8870000000002</v>
      </c>
      <c r="AR810">
        <v>62.214289999999998</v>
      </c>
      <c r="AS810">
        <v>60.31429</v>
      </c>
      <c r="AT810">
        <v>57.971429999999998</v>
      </c>
      <c r="AU810">
        <v>57.385719999999999</v>
      </c>
      <c r="AV810">
        <v>56.042859999999997</v>
      </c>
      <c r="AW810">
        <v>54.371429999999997</v>
      </c>
      <c r="AX810">
        <v>53.2</v>
      </c>
      <c r="AY810">
        <v>52.614280000000001</v>
      </c>
      <c r="AZ810">
        <v>55.8</v>
      </c>
      <c r="BA810">
        <v>61.4</v>
      </c>
      <c r="BB810">
        <v>65.400000000000006</v>
      </c>
      <c r="BC810">
        <v>70</v>
      </c>
      <c r="BD810">
        <v>74.928569999999993</v>
      </c>
      <c r="BE810">
        <v>78.271429999999995</v>
      </c>
      <c r="BF810">
        <v>80.614289999999997</v>
      </c>
      <c r="BG810">
        <v>82.028570000000002</v>
      </c>
      <c r="BH810">
        <v>83.028570000000002</v>
      </c>
      <c r="BI810">
        <v>82.771429999999995</v>
      </c>
      <c r="BJ810">
        <v>80.257140000000007</v>
      </c>
      <c r="BK810">
        <v>76.5</v>
      </c>
      <c r="BL810">
        <v>72.171419999999998</v>
      </c>
      <c r="BM810">
        <v>69.914280000000005</v>
      </c>
      <c r="BN810">
        <v>66.071430000000007</v>
      </c>
      <c r="BO810">
        <v>64.214290000000005</v>
      </c>
      <c r="BP810">
        <v>-9.3311430000000009</v>
      </c>
      <c r="BQ810">
        <v>-0.89610909999999999</v>
      </c>
      <c r="BR810">
        <v>-17.023959999999999</v>
      </c>
      <c r="BS810">
        <v>12.542059999999999</v>
      </c>
      <c r="BT810">
        <v>27.189710000000002</v>
      </c>
      <c r="BU810">
        <v>37.62688</v>
      </c>
      <c r="BV810">
        <v>61.438749999999999</v>
      </c>
      <c r="BW810">
        <v>-92.894909999999996</v>
      </c>
      <c r="BX810">
        <v>-51.998820000000002</v>
      </c>
      <c r="BY810">
        <v>20.562480000000001</v>
      </c>
      <c r="BZ810">
        <v>27.013760000000001</v>
      </c>
      <c r="CA810">
        <v>-92.724010000000007</v>
      </c>
      <c r="CB810">
        <v>134.85759999999999</v>
      </c>
      <c r="CC810">
        <v>166.69290000000001</v>
      </c>
      <c r="CD810">
        <v>-15.041180000000001</v>
      </c>
      <c r="CE810">
        <v>-0.92008160000000005</v>
      </c>
      <c r="CF810">
        <v>-129.33510000000001</v>
      </c>
      <c r="CG810">
        <v>602.84609999999998</v>
      </c>
      <c r="CH810">
        <v>557.04769999999996</v>
      </c>
      <c r="CI810">
        <v>-95.595029999999994</v>
      </c>
      <c r="CJ810">
        <v>-136.77440000000001</v>
      </c>
      <c r="CK810">
        <v>46.385260000000002</v>
      </c>
      <c r="CL810">
        <v>-36.063459999999999</v>
      </c>
      <c r="CM810">
        <v>-79.852469999999997</v>
      </c>
      <c r="CN810">
        <v>400.64409999999998</v>
      </c>
      <c r="CO810">
        <v>395.09190000000001</v>
      </c>
      <c r="CP810">
        <v>365.2122</v>
      </c>
      <c r="CQ810">
        <v>341.32780000000002</v>
      </c>
      <c r="CR810">
        <v>323.9504</v>
      </c>
      <c r="CS810">
        <v>216.1172</v>
      </c>
      <c r="CT810">
        <v>458.0763</v>
      </c>
      <c r="CU810">
        <v>159.25970000000001</v>
      </c>
      <c r="CV810">
        <v>175.9931</v>
      </c>
      <c r="CW810">
        <v>315.79430000000002</v>
      </c>
      <c r="CX810">
        <v>400.00099999999998</v>
      </c>
      <c r="CY810">
        <v>553.64449999999999</v>
      </c>
      <c r="CZ810">
        <v>1007.26</v>
      </c>
      <c r="DA810">
        <v>734.35040000000004</v>
      </c>
      <c r="DB810">
        <v>694.95280000000002</v>
      </c>
      <c r="DC810">
        <v>615.14440000000002</v>
      </c>
      <c r="DD810">
        <v>525.9556</v>
      </c>
      <c r="DE810">
        <v>374.20060000000001</v>
      </c>
      <c r="DF810">
        <v>316.01159999999999</v>
      </c>
      <c r="DG810">
        <v>381.90460000000002</v>
      </c>
      <c r="DH810">
        <v>328.07960000000003</v>
      </c>
      <c r="DI810">
        <v>658.14269999999999</v>
      </c>
      <c r="DJ810">
        <v>305.6952</v>
      </c>
      <c r="DK810">
        <v>564.2405</v>
      </c>
      <c r="DL810">
        <v>18</v>
      </c>
      <c r="DM810">
        <v>19</v>
      </c>
    </row>
    <row r="811" spans="1:117" hidden="1" x14ac:dyDescent="0.25">
      <c r="A811" t="s">
        <v>62</v>
      </c>
      <c r="B811" t="s">
        <v>61</v>
      </c>
      <c r="C811" t="s">
        <v>61</v>
      </c>
      <c r="D811" t="s">
        <v>61</v>
      </c>
      <c r="E811" t="s">
        <v>61</v>
      </c>
      <c r="F811" t="s">
        <v>61</v>
      </c>
      <c r="G811" t="s">
        <v>61</v>
      </c>
      <c r="H811" t="s">
        <v>61</v>
      </c>
      <c r="I811" t="s">
        <v>183</v>
      </c>
      <c r="J811" s="22">
        <v>43760</v>
      </c>
      <c r="K811" s="28">
        <v>19</v>
      </c>
      <c r="L811">
        <v>19</v>
      </c>
      <c r="M811">
        <v>23</v>
      </c>
      <c r="N811">
        <v>23</v>
      </c>
      <c r="O811">
        <v>0</v>
      </c>
      <c r="P811">
        <v>0</v>
      </c>
      <c r="Q811">
        <v>0</v>
      </c>
      <c r="R811">
        <v>1</v>
      </c>
      <c r="S811" s="28">
        <v>1</v>
      </c>
      <c r="AR811">
        <v>64.195660000000004</v>
      </c>
      <c r="AS811">
        <v>61.739130000000003</v>
      </c>
      <c r="AT811">
        <v>59.239130000000003</v>
      </c>
      <c r="AU811">
        <v>58.065219999999997</v>
      </c>
      <c r="AV811">
        <v>57</v>
      </c>
      <c r="AW811">
        <v>56.565219999999997</v>
      </c>
      <c r="AX811">
        <v>55</v>
      </c>
      <c r="AY811">
        <v>55.108699999999999</v>
      </c>
      <c r="AZ811">
        <v>57.282609999999998</v>
      </c>
      <c r="BA811">
        <v>63.391300000000001</v>
      </c>
      <c r="BB811">
        <v>67.826089999999994</v>
      </c>
      <c r="BC811">
        <v>71.369569999999996</v>
      </c>
      <c r="BD811">
        <v>74.652180000000001</v>
      </c>
      <c r="BE811">
        <v>77.543480000000002</v>
      </c>
      <c r="BF811">
        <v>79.934780000000003</v>
      </c>
      <c r="BG811">
        <v>81.826089999999994</v>
      </c>
      <c r="BH811">
        <v>82.173910000000006</v>
      </c>
      <c r="BI811">
        <v>82.021739999999994</v>
      </c>
      <c r="BJ811">
        <v>79.695660000000004</v>
      </c>
      <c r="BK811">
        <v>76.086960000000005</v>
      </c>
      <c r="BL811">
        <v>71.804339999999996</v>
      </c>
      <c r="BM811">
        <v>68.652180000000001</v>
      </c>
      <c r="BN811">
        <v>66.652180000000001</v>
      </c>
      <c r="BO811">
        <v>64.369569999999996</v>
      </c>
      <c r="DL811">
        <v>19</v>
      </c>
      <c r="DM811">
        <v>19</v>
      </c>
    </row>
    <row r="812" spans="1:117" hidden="1" x14ac:dyDescent="0.25">
      <c r="A812" t="s">
        <v>62</v>
      </c>
      <c r="B812" t="s">
        <v>101</v>
      </c>
      <c r="C812" t="s">
        <v>61</v>
      </c>
      <c r="D812" t="s">
        <v>61</v>
      </c>
      <c r="E812" t="s">
        <v>61</v>
      </c>
      <c r="F812" t="s">
        <v>61</v>
      </c>
      <c r="G812" t="s">
        <v>61</v>
      </c>
      <c r="H812" t="s">
        <v>101</v>
      </c>
      <c r="I812" t="s">
        <v>183</v>
      </c>
      <c r="J812" s="22">
        <v>43760</v>
      </c>
      <c r="K812" s="28">
        <v>19</v>
      </c>
      <c r="L812">
        <v>19</v>
      </c>
      <c r="M812">
        <v>16</v>
      </c>
      <c r="N812">
        <v>16</v>
      </c>
      <c r="O812">
        <v>0</v>
      </c>
      <c r="P812">
        <v>0</v>
      </c>
      <c r="Q812">
        <v>0</v>
      </c>
      <c r="R812">
        <v>1</v>
      </c>
      <c r="S812" s="28">
        <v>1</v>
      </c>
      <c r="AR812">
        <v>64</v>
      </c>
      <c r="AS812">
        <v>61.625</v>
      </c>
      <c r="AT812">
        <v>59.125</v>
      </c>
      <c r="AU812">
        <v>58</v>
      </c>
      <c r="AV812">
        <v>57</v>
      </c>
      <c r="AW812">
        <v>56.5</v>
      </c>
      <c r="AX812">
        <v>55</v>
      </c>
      <c r="AY812">
        <v>55.125</v>
      </c>
      <c r="AZ812">
        <v>57.25</v>
      </c>
      <c r="BA812">
        <v>63.375</v>
      </c>
      <c r="BB812">
        <v>67.875</v>
      </c>
      <c r="BC812">
        <v>71.5</v>
      </c>
      <c r="BD812">
        <v>74.75</v>
      </c>
      <c r="BE812">
        <v>77.625</v>
      </c>
      <c r="BF812">
        <v>80</v>
      </c>
      <c r="BG812">
        <v>81.875</v>
      </c>
      <c r="BH812">
        <v>82.125</v>
      </c>
      <c r="BI812">
        <v>81.875</v>
      </c>
      <c r="BJ812">
        <v>79.5</v>
      </c>
      <c r="BK812">
        <v>75.875</v>
      </c>
      <c r="BL812">
        <v>71.625</v>
      </c>
      <c r="BM812">
        <v>68.375</v>
      </c>
      <c r="BN812">
        <v>66.375</v>
      </c>
      <c r="BO812">
        <v>64.125</v>
      </c>
      <c r="DL812">
        <v>19</v>
      </c>
      <c r="DM812">
        <v>19</v>
      </c>
    </row>
    <row r="813" spans="1:117" hidden="1" x14ac:dyDescent="0.25">
      <c r="A813" t="s">
        <v>62</v>
      </c>
      <c r="B813" t="s">
        <v>32</v>
      </c>
      <c r="C813" t="s">
        <v>32</v>
      </c>
      <c r="D813" t="s">
        <v>61</v>
      </c>
      <c r="E813" t="s">
        <v>61</v>
      </c>
      <c r="F813" t="s">
        <v>61</v>
      </c>
      <c r="G813" t="s">
        <v>61</v>
      </c>
      <c r="H813" t="s">
        <v>61</v>
      </c>
      <c r="I813" t="s">
        <v>183</v>
      </c>
      <c r="J813" s="22">
        <v>43760</v>
      </c>
      <c r="K813" s="28">
        <v>18</v>
      </c>
      <c r="L813">
        <v>19</v>
      </c>
      <c r="M813">
        <v>64</v>
      </c>
      <c r="N813">
        <v>63</v>
      </c>
      <c r="O813">
        <v>0</v>
      </c>
      <c r="P813">
        <v>0</v>
      </c>
      <c r="Q813">
        <v>0</v>
      </c>
      <c r="R813">
        <v>0</v>
      </c>
      <c r="S813" s="28">
        <v>0</v>
      </c>
      <c r="T813">
        <v>4180.509</v>
      </c>
      <c r="U813">
        <v>4087.4279999999999</v>
      </c>
      <c r="V813">
        <v>4036.3440000000001</v>
      </c>
      <c r="W813">
        <v>4048.9470000000001</v>
      </c>
      <c r="X813">
        <v>4236.1549999999997</v>
      </c>
      <c r="Y813">
        <v>4418.0789999999997</v>
      </c>
      <c r="Z813">
        <v>4942.1660000000002</v>
      </c>
      <c r="AA813">
        <v>5000.4880000000003</v>
      </c>
      <c r="AB813">
        <v>5193.0029999999997</v>
      </c>
      <c r="AC813">
        <v>5314.7330000000002</v>
      </c>
      <c r="AD813">
        <v>5537.799</v>
      </c>
      <c r="AE813">
        <v>5819.2349999999997</v>
      </c>
      <c r="AF813">
        <v>6119.8010000000004</v>
      </c>
      <c r="AG813">
        <v>6337.616</v>
      </c>
      <c r="AH813">
        <v>6650.2619999999997</v>
      </c>
      <c r="AI813">
        <v>6930.43</v>
      </c>
      <c r="AJ813">
        <v>7445.5789999999997</v>
      </c>
      <c r="AK813">
        <v>6644.4960000000001</v>
      </c>
      <c r="AL813">
        <v>6886.09</v>
      </c>
      <c r="AM813">
        <v>7426.6149999999998</v>
      </c>
      <c r="AN813">
        <v>7022.7830000000004</v>
      </c>
      <c r="AO813">
        <v>6307.6</v>
      </c>
      <c r="AP813">
        <v>5285.7349999999997</v>
      </c>
      <c r="AQ813">
        <v>4456.7849999999999</v>
      </c>
      <c r="AR813">
        <v>64.031750000000002</v>
      </c>
      <c r="AS813">
        <v>62.119050000000001</v>
      </c>
      <c r="AT813">
        <v>60.690480000000001</v>
      </c>
      <c r="AU813">
        <v>58.976190000000003</v>
      </c>
      <c r="AV813">
        <v>57.373019999999997</v>
      </c>
      <c r="AW813">
        <v>55.769840000000002</v>
      </c>
      <c r="AX813">
        <v>54.769840000000002</v>
      </c>
      <c r="AY813">
        <v>54.55556</v>
      </c>
      <c r="AZ813">
        <v>56.20635</v>
      </c>
      <c r="BA813">
        <v>62.539679999999997</v>
      </c>
      <c r="BB813">
        <v>68.817459999999997</v>
      </c>
      <c r="BC813">
        <v>73.634919999999994</v>
      </c>
      <c r="BD813">
        <v>77.563490000000002</v>
      </c>
      <c r="BE813">
        <v>80.547619999999995</v>
      </c>
      <c r="BF813">
        <v>82.94444</v>
      </c>
      <c r="BG813">
        <v>84.452380000000005</v>
      </c>
      <c r="BH813">
        <v>85.142859999999999</v>
      </c>
      <c r="BI813">
        <v>84.007930000000002</v>
      </c>
      <c r="BJ813">
        <v>80.769840000000002</v>
      </c>
      <c r="BK813">
        <v>76.873019999999997</v>
      </c>
      <c r="BL813">
        <v>73.730159999999998</v>
      </c>
      <c r="BM813">
        <v>70.261899999999997</v>
      </c>
      <c r="BN813">
        <v>67.5</v>
      </c>
      <c r="BO813">
        <v>65.365080000000006</v>
      </c>
      <c r="BP813">
        <v>-261.69850000000002</v>
      </c>
      <c r="BQ813">
        <v>-204.74930000000001</v>
      </c>
      <c r="BR813">
        <v>-170.06379999999999</v>
      </c>
      <c r="BS813">
        <v>-140.6728</v>
      </c>
      <c r="BT813">
        <v>-188.85069999999999</v>
      </c>
      <c r="BU813">
        <v>-21.619060000000001</v>
      </c>
      <c r="BV813">
        <v>93.579099999999997</v>
      </c>
      <c r="BW813">
        <v>-44.53978</v>
      </c>
      <c r="BX813">
        <v>54.215330000000002</v>
      </c>
      <c r="BY813">
        <v>83.614999999999995</v>
      </c>
      <c r="BZ813">
        <v>33.604599999999998</v>
      </c>
      <c r="CA813">
        <v>103.62869999999999</v>
      </c>
      <c r="CB813">
        <v>88.079719999999995</v>
      </c>
      <c r="CC813">
        <v>110.8409</v>
      </c>
      <c r="CD813">
        <v>-56.530369999999998</v>
      </c>
      <c r="CE813">
        <v>-170.12809999999999</v>
      </c>
      <c r="CF813">
        <v>-364.3272</v>
      </c>
      <c r="CG813">
        <v>658.88840000000005</v>
      </c>
      <c r="CH813">
        <v>608.85410000000002</v>
      </c>
      <c r="CI813">
        <v>-33.304549999999999</v>
      </c>
      <c r="CJ813">
        <v>-11.37387</v>
      </c>
      <c r="CK813">
        <v>-49.442999999999998</v>
      </c>
      <c r="CL813">
        <v>-271.48390000000001</v>
      </c>
      <c r="CM813">
        <v>-194.23689999999999</v>
      </c>
      <c r="CN813">
        <v>506.64499999999998</v>
      </c>
      <c r="CO813">
        <v>476.47949999999997</v>
      </c>
      <c r="CP813">
        <v>463.07459999999998</v>
      </c>
      <c r="CQ813">
        <v>473.32299999999998</v>
      </c>
      <c r="CR813">
        <v>417.72730000000001</v>
      </c>
      <c r="CS813">
        <v>311.82900000000001</v>
      </c>
      <c r="CT813">
        <v>525.36630000000002</v>
      </c>
      <c r="CU813">
        <v>256.86450000000002</v>
      </c>
      <c r="CV813">
        <v>297.80919999999998</v>
      </c>
      <c r="CW813">
        <v>624.17020000000002</v>
      </c>
      <c r="CX813">
        <v>1379.1949999999999</v>
      </c>
      <c r="CY813">
        <v>1604.4</v>
      </c>
      <c r="CZ813">
        <v>1777.606</v>
      </c>
      <c r="DA813">
        <v>1657.742</v>
      </c>
      <c r="DB813">
        <v>2009.789</v>
      </c>
      <c r="DC813">
        <v>1705.3710000000001</v>
      </c>
      <c r="DD813">
        <v>1219.6990000000001</v>
      </c>
      <c r="DE813">
        <v>1003.005</v>
      </c>
      <c r="DF813">
        <v>657.77200000000005</v>
      </c>
      <c r="DG813">
        <v>588.68679999999995</v>
      </c>
      <c r="DH813">
        <v>789.64430000000004</v>
      </c>
      <c r="DI813">
        <v>798.11310000000003</v>
      </c>
      <c r="DJ813">
        <v>769.56280000000004</v>
      </c>
      <c r="DK813">
        <v>913.35059999999999</v>
      </c>
      <c r="DL813">
        <v>18</v>
      </c>
      <c r="DM813">
        <v>19</v>
      </c>
    </row>
    <row r="814" spans="1:117" hidden="1" x14ac:dyDescent="0.25">
      <c r="A814" t="s">
        <v>62</v>
      </c>
      <c r="B814" t="s">
        <v>36</v>
      </c>
      <c r="C814" t="s">
        <v>36</v>
      </c>
      <c r="D814" t="s">
        <v>61</v>
      </c>
      <c r="E814" t="s">
        <v>61</v>
      </c>
      <c r="F814" t="s">
        <v>61</v>
      </c>
      <c r="G814" t="s">
        <v>61</v>
      </c>
      <c r="H814" t="s">
        <v>61</v>
      </c>
      <c r="I814" t="s">
        <v>183</v>
      </c>
      <c r="J814" s="22">
        <v>43760</v>
      </c>
      <c r="K814" s="28">
        <v>19</v>
      </c>
      <c r="L814">
        <v>19</v>
      </c>
      <c r="M814">
        <v>328</v>
      </c>
      <c r="N814">
        <v>325</v>
      </c>
      <c r="O814">
        <v>1</v>
      </c>
      <c r="P814">
        <v>0</v>
      </c>
      <c r="Q814">
        <v>0</v>
      </c>
      <c r="R814">
        <v>0</v>
      </c>
      <c r="S814" s="28">
        <v>0</v>
      </c>
      <c r="T814">
        <v>23241.19</v>
      </c>
      <c r="U814">
        <v>22691.759999999998</v>
      </c>
      <c r="V814">
        <v>22415.83</v>
      </c>
      <c r="W814">
        <v>22551.119999999999</v>
      </c>
      <c r="X814">
        <v>23289.37</v>
      </c>
      <c r="Y814">
        <v>24993.78</v>
      </c>
      <c r="Z814">
        <v>29957.97</v>
      </c>
      <c r="AA814">
        <v>31295.51</v>
      </c>
      <c r="AB814">
        <v>33847.18</v>
      </c>
      <c r="AC814">
        <v>36797.22</v>
      </c>
      <c r="AD814">
        <v>40891.01</v>
      </c>
      <c r="AE814">
        <v>43311.92</v>
      </c>
      <c r="AF814">
        <v>45004.54</v>
      </c>
      <c r="AG814">
        <v>46637.22</v>
      </c>
      <c r="AH814">
        <v>47668</v>
      </c>
      <c r="AI814">
        <v>49404.38</v>
      </c>
      <c r="AJ814">
        <v>50325.77</v>
      </c>
      <c r="AK814">
        <v>43570.61</v>
      </c>
      <c r="AL814">
        <v>43627.22</v>
      </c>
      <c r="AM814">
        <v>46036.15</v>
      </c>
      <c r="AN814">
        <v>42238.720000000001</v>
      </c>
      <c r="AO814">
        <v>36751.800000000003</v>
      </c>
      <c r="AP814">
        <v>30133.77</v>
      </c>
      <c r="AQ814">
        <v>26183.27</v>
      </c>
      <c r="AR814">
        <v>62.156829999999999</v>
      </c>
      <c r="AS814">
        <v>59.692230000000002</v>
      </c>
      <c r="AT814">
        <v>58.655340000000002</v>
      </c>
      <c r="AU814">
        <v>57.61074</v>
      </c>
      <c r="AV814">
        <v>56.989229999999999</v>
      </c>
      <c r="AW814">
        <v>56.807690000000001</v>
      </c>
      <c r="AX814">
        <v>57.404679999999999</v>
      </c>
      <c r="AY814">
        <v>58.273940000000003</v>
      </c>
      <c r="AZ814">
        <v>59.509279999999997</v>
      </c>
      <c r="BA814">
        <v>65.581590000000006</v>
      </c>
      <c r="BB814">
        <v>71.204719999999995</v>
      </c>
      <c r="BC814">
        <v>75.789379999999994</v>
      </c>
      <c r="BD814">
        <v>78.924750000000003</v>
      </c>
      <c r="BE814">
        <v>81.489360000000005</v>
      </c>
      <c r="BF814">
        <v>82.432389999999998</v>
      </c>
      <c r="BG814">
        <v>83.07696</v>
      </c>
      <c r="BH814">
        <v>83.627719999999997</v>
      </c>
      <c r="BI814">
        <v>82.367670000000004</v>
      </c>
      <c r="BJ814">
        <v>79.058400000000006</v>
      </c>
      <c r="BK814">
        <v>74.275300000000001</v>
      </c>
      <c r="BL814">
        <v>70.938410000000005</v>
      </c>
      <c r="BM814">
        <v>67.932239999999993</v>
      </c>
      <c r="BN814">
        <v>65.916849999999997</v>
      </c>
      <c r="BO814">
        <v>64.204570000000004</v>
      </c>
      <c r="BP814">
        <v>-242.41139999999999</v>
      </c>
      <c r="BQ814">
        <v>-302.29340000000002</v>
      </c>
      <c r="BR814">
        <v>-231.44040000000001</v>
      </c>
      <c r="BS814">
        <v>-151.71299999999999</v>
      </c>
      <c r="BT814">
        <v>-161.10759999999999</v>
      </c>
      <c r="BU814">
        <v>-412.90839999999997</v>
      </c>
      <c r="BV814">
        <v>-122.431</v>
      </c>
      <c r="BW814">
        <v>-194.94890000000001</v>
      </c>
      <c r="BX814">
        <v>340.77</v>
      </c>
      <c r="BY814">
        <v>556.07799999999997</v>
      </c>
      <c r="BZ814">
        <v>533.07470000000001</v>
      </c>
      <c r="CA814">
        <v>727.11479999999995</v>
      </c>
      <c r="CB814">
        <v>1004.3630000000001</v>
      </c>
      <c r="CC814">
        <v>1126.96</v>
      </c>
      <c r="CD814">
        <v>622.83280000000002</v>
      </c>
      <c r="CE814">
        <v>-555.87429999999995</v>
      </c>
      <c r="CF814">
        <v>-1070.441</v>
      </c>
      <c r="CG814">
        <v>6657.6059999999998</v>
      </c>
      <c r="CH814">
        <v>6532.7269999999999</v>
      </c>
      <c r="CI814">
        <v>1875.0640000000001</v>
      </c>
      <c r="CJ814">
        <v>854.40419999999995</v>
      </c>
      <c r="CK814">
        <v>81.968220000000002</v>
      </c>
      <c r="CL814">
        <v>-196.62370000000001</v>
      </c>
      <c r="CM814">
        <v>161.78639999999999</v>
      </c>
      <c r="CN814">
        <v>3255.6489999999999</v>
      </c>
      <c r="CO814">
        <v>3170.3270000000002</v>
      </c>
      <c r="CP814">
        <v>2784.17</v>
      </c>
      <c r="CQ814">
        <v>2826.4929999999999</v>
      </c>
      <c r="CR814">
        <v>2736.8150000000001</v>
      </c>
      <c r="CS814">
        <v>3911.627</v>
      </c>
      <c r="CT814">
        <v>4098.4579999999996</v>
      </c>
      <c r="CU814">
        <v>3093.277</v>
      </c>
      <c r="CV814">
        <v>3962.5709999999999</v>
      </c>
      <c r="CW814">
        <v>6909.2020000000002</v>
      </c>
      <c r="CX814">
        <v>9054.0570000000007</v>
      </c>
      <c r="CY814">
        <v>6728.5450000000001</v>
      </c>
      <c r="CZ814">
        <v>6769.1890000000003</v>
      </c>
      <c r="DA814">
        <v>7710.5559999999996</v>
      </c>
      <c r="DB814">
        <v>29579.19</v>
      </c>
      <c r="DC814">
        <v>24810.12</v>
      </c>
      <c r="DD814">
        <v>28893.96</v>
      </c>
      <c r="DE814">
        <v>21470.75</v>
      </c>
      <c r="DF814">
        <v>11955.55</v>
      </c>
      <c r="DG814">
        <v>13288.6</v>
      </c>
      <c r="DH814">
        <v>12886.38</v>
      </c>
      <c r="DI814">
        <v>10210.19</v>
      </c>
      <c r="DJ814">
        <v>5907.165</v>
      </c>
      <c r="DK814">
        <v>5802.0240000000003</v>
      </c>
      <c r="DL814">
        <v>18</v>
      </c>
      <c r="DM814">
        <v>19</v>
      </c>
    </row>
    <row r="815" spans="1:117" hidden="1" x14ac:dyDescent="0.25">
      <c r="A815" t="s">
        <v>62</v>
      </c>
      <c r="B815" t="s">
        <v>102</v>
      </c>
      <c r="C815" t="s">
        <v>61</v>
      </c>
      <c r="D815" t="s">
        <v>61</v>
      </c>
      <c r="E815" t="s">
        <v>61</v>
      </c>
      <c r="F815" t="s">
        <v>61</v>
      </c>
      <c r="G815" t="s">
        <v>61</v>
      </c>
      <c r="H815" t="s">
        <v>102</v>
      </c>
      <c r="I815" t="s">
        <v>183</v>
      </c>
      <c r="J815" s="22">
        <v>43760</v>
      </c>
      <c r="K815" s="28">
        <v>19</v>
      </c>
      <c r="L815">
        <v>19</v>
      </c>
      <c r="M815">
        <v>272</v>
      </c>
      <c r="N815">
        <v>271</v>
      </c>
      <c r="O815">
        <v>1</v>
      </c>
      <c r="P815">
        <v>0</v>
      </c>
      <c r="Q815">
        <v>0</v>
      </c>
      <c r="R815">
        <v>0</v>
      </c>
      <c r="S815" s="28">
        <v>0</v>
      </c>
      <c r="T815">
        <v>40096.11</v>
      </c>
      <c r="U815">
        <v>39125.040000000001</v>
      </c>
      <c r="V815">
        <v>38318.33</v>
      </c>
      <c r="W815">
        <v>38379.49</v>
      </c>
      <c r="X815">
        <v>39581.03</v>
      </c>
      <c r="Y815">
        <v>42945.41</v>
      </c>
      <c r="Z815">
        <v>51016.92</v>
      </c>
      <c r="AA815">
        <v>52001.93</v>
      </c>
      <c r="AB815">
        <v>55355.55</v>
      </c>
      <c r="AC815">
        <v>57566.19</v>
      </c>
      <c r="AD815">
        <v>62161.61</v>
      </c>
      <c r="AE815">
        <v>65564.479999999996</v>
      </c>
      <c r="AF815">
        <v>67329.11</v>
      </c>
      <c r="AG815">
        <v>69792.53</v>
      </c>
      <c r="AH815">
        <v>71601.37</v>
      </c>
      <c r="AI815">
        <v>74510.64</v>
      </c>
      <c r="AJ815">
        <v>76580.710000000006</v>
      </c>
      <c r="AK815">
        <v>67855.88</v>
      </c>
      <c r="AL815">
        <v>68490.429999999993</v>
      </c>
      <c r="AM815">
        <v>71406.33</v>
      </c>
      <c r="AN815">
        <v>65814.7</v>
      </c>
      <c r="AO815">
        <v>59758.92</v>
      </c>
      <c r="AP815">
        <v>51186.02</v>
      </c>
      <c r="AQ815">
        <v>44482.87</v>
      </c>
      <c r="AR815">
        <v>62.634790000000002</v>
      </c>
      <c r="AS815">
        <v>60.377459999999999</v>
      </c>
      <c r="AT815">
        <v>58.962859999999999</v>
      </c>
      <c r="AU815">
        <v>57.594320000000003</v>
      </c>
      <c r="AV815">
        <v>56.66845</v>
      </c>
      <c r="AW815">
        <v>56.005409999999998</v>
      </c>
      <c r="AX815">
        <v>56.431759999999997</v>
      </c>
      <c r="AY815">
        <v>57.333779999999997</v>
      </c>
      <c r="AZ815">
        <v>58.450209999999998</v>
      </c>
      <c r="BA815">
        <v>64.322389999999999</v>
      </c>
      <c r="BB815">
        <v>70.020820000000001</v>
      </c>
      <c r="BC815">
        <v>74.534009999999995</v>
      </c>
      <c r="BD815">
        <v>77.865489999999994</v>
      </c>
      <c r="BE815">
        <v>80.519139999999993</v>
      </c>
      <c r="BF815">
        <v>82.094890000000007</v>
      </c>
      <c r="BG815">
        <v>83.372550000000004</v>
      </c>
      <c r="BH815">
        <v>84.224450000000004</v>
      </c>
      <c r="BI815">
        <v>83.229799999999997</v>
      </c>
      <c r="BJ815">
        <v>79.877719999999997</v>
      </c>
      <c r="BK815">
        <v>75.10342</v>
      </c>
      <c r="BL815">
        <v>71.620249999999999</v>
      </c>
      <c r="BM815">
        <v>68.468360000000004</v>
      </c>
      <c r="BN815">
        <v>66.149780000000007</v>
      </c>
      <c r="BO815">
        <v>64.244309999999999</v>
      </c>
      <c r="BP815">
        <v>-732.7749</v>
      </c>
      <c r="BQ815">
        <v>-810.3954</v>
      </c>
      <c r="BR815">
        <v>-573.5018</v>
      </c>
      <c r="BS815">
        <v>-309.59010000000001</v>
      </c>
      <c r="BT815">
        <v>-140.55860000000001</v>
      </c>
      <c r="BU815">
        <v>-209.08760000000001</v>
      </c>
      <c r="BV815">
        <v>103.2188</v>
      </c>
      <c r="BW815">
        <v>-249.89070000000001</v>
      </c>
      <c r="BX815">
        <v>40.827080000000002</v>
      </c>
      <c r="BY815">
        <v>499.27670000000001</v>
      </c>
      <c r="BZ815">
        <v>747.24369999999999</v>
      </c>
      <c r="CA815">
        <v>773.21010000000001</v>
      </c>
      <c r="CB815">
        <v>1637.252</v>
      </c>
      <c r="CC815">
        <v>1183.1980000000001</v>
      </c>
      <c r="CD815">
        <v>200.6865</v>
      </c>
      <c r="CE815">
        <v>-1284.6289999999999</v>
      </c>
      <c r="CF815">
        <v>-1786.83</v>
      </c>
      <c r="CG815">
        <v>8546.4869999999992</v>
      </c>
      <c r="CH815">
        <v>8382.1990000000005</v>
      </c>
      <c r="CI815">
        <v>2063.9140000000002</v>
      </c>
      <c r="CJ815">
        <v>1130.0899999999999</v>
      </c>
      <c r="CK815">
        <v>251.09829999999999</v>
      </c>
      <c r="CL815">
        <v>-434.93169999999998</v>
      </c>
      <c r="CM815">
        <v>-217.6799</v>
      </c>
      <c r="CN815">
        <v>13678.59</v>
      </c>
      <c r="CO815">
        <v>14595.62</v>
      </c>
      <c r="CP815">
        <v>14366.45</v>
      </c>
      <c r="CQ815">
        <v>11501.46</v>
      </c>
      <c r="CR815">
        <v>11179.57</v>
      </c>
      <c r="CS815">
        <v>10574.03</v>
      </c>
      <c r="CT815">
        <v>10832.08</v>
      </c>
      <c r="CU815">
        <v>10150.469999999999</v>
      </c>
      <c r="CV815">
        <v>9657.9439999999995</v>
      </c>
      <c r="CW815">
        <v>15369.51</v>
      </c>
      <c r="CX815">
        <v>21448.639999999999</v>
      </c>
      <c r="CY815">
        <v>18653.79</v>
      </c>
      <c r="CZ815">
        <v>19011.919999999998</v>
      </c>
      <c r="DA815">
        <v>19999.53</v>
      </c>
      <c r="DB815">
        <v>49784.79</v>
      </c>
      <c r="DC815">
        <v>46016.61</v>
      </c>
      <c r="DD815">
        <v>55432.07</v>
      </c>
      <c r="DE815">
        <v>47154.68</v>
      </c>
      <c r="DF815">
        <v>45118.59</v>
      </c>
      <c r="DG815">
        <v>36968.57</v>
      </c>
      <c r="DH815">
        <v>34763.839999999997</v>
      </c>
      <c r="DI815">
        <v>28899.08</v>
      </c>
      <c r="DJ815">
        <v>25904.06</v>
      </c>
      <c r="DK815">
        <v>25160.639999999999</v>
      </c>
      <c r="DL815">
        <v>18</v>
      </c>
      <c r="DM815">
        <v>19</v>
      </c>
    </row>
    <row r="816" spans="1:117" hidden="1" x14ac:dyDescent="0.25">
      <c r="A816" t="s">
        <v>62</v>
      </c>
      <c r="B816" t="s">
        <v>186</v>
      </c>
      <c r="C816" t="s">
        <v>61</v>
      </c>
      <c r="D816" t="s">
        <v>61</v>
      </c>
      <c r="E816" t="s">
        <v>186</v>
      </c>
      <c r="F816" t="s">
        <v>61</v>
      </c>
      <c r="G816" t="s">
        <v>61</v>
      </c>
      <c r="H816" t="s">
        <v>61</v>
      </c>
      <c r="I816" t="s">
        <v>183</v>
      </c>
      <c r="J816" s="22">
        <v>43760</v>
      </c>
      <c r="K816" s="28">
        <v>19</v>
      </c>
      <c r="L816">
        <v>19</v>
      </c>
      <c r="M816">
        <v>26</v>
      </c>
      <c r="N816">
        <v>25</v>
      </c>
      <c r="O816">
        <v>1</v>
      </c>
      <c r="P816">
        <v>0</v>
      </c>
      <c r="Q816">
        <v>0</v>
      </c>
      <c r="R816">
        <v>0</v>
      </c>
      <c r="S816" s="28">
        <v>0</v>
      </c>
      <c r="T816">
        <v>1354.134</v>
      </c>
      <c r="U816">
        <v>1443.2070000000001</v>
      </c>
      <c r="V816">
        <v>1292.1569999999999</v>
      </c>
      <c r="W816">
        <v>1059.3579999999999</v>
      </c>
      <c r="X816">
        <v>1055.5920000000001</v>
      </c>
      <c r="Y816">
        <v>1393.5740000000001</v>
      </c>
      <c r="Z816">
        <v>1764.6210000000001</v>
      </c>
      <c r="AA816">
        <v>1826.5820000000001</v>
      </c>
      <c r="AB816">
        <v>1868.075</v>
      </c>
      <c r="AC816">
        <v>2052.0509999999999</v>
      </c>
      <c r="AD816">
        <v>2211.1179999999999</v>
      </c>
      <c r="AE816">
        <v>2268.3029999999999</v>
      </c>
      <c r="AF816">
        <v>2383.7710000000002</v>
      </c>
      <c r="AG816">
        <v>2408.8989999999999</v>
      </c>
      <c r="AH816">
        <v>2508.4789999999998</v>
      </c>
      <c r="AI816">
        <v>2438.5129999999999</v>
      </c>
      <c r="AJ816">
        <v>2088.4870000000001</v>
      </c>
      <c r="AK816">
        <v>1766.3810000000001</v>
      </c>
      <c r="AL816">
        <v>1571.7750000000001</v>
      </c>
      <c r="AM816">
        <v>1601.732</v>
      </c>
      <c r="AN816">
        <v>1766.52</v>
      </c>
      <c r="AO816">
        <v>1626.992</v>
      </c>
      <c r="AP816">
        <v>1388.117</v>
      </c>
      <c r="AQ816">
        <v>1310.0820000000001</v>
      </c>
      <c r="AR816">
        <v>62.875799999999998</v>
      </c>
      <c r="AS816">
        <v>60.89743</v>
      </c>
      <c r="AT816">
        <v>59.419069999999998</v>
      </c>
      <c r="AU816">
        <v>57.939109999999999</v>
      </c>
      <c r="AV816">
        <v>56.879809999999999</v>
      </c>
      <c r="AW816">
        <v>56.018430000000002</v>
      </c>
      <c r="AX816">
        <v>55.941510000000001</v>
      </c>
      <c r="AY816">
        <v>56.82291</v>
      </c>
      <c r="AZ816">
        <v>57.98077</v>
      </c>
      <c r="BA816">
        <v>64.141019999999997</v>
      </c>
      <c r="BB816">
        <v>70.604969999999994</v>
      </c>
      <c r="BC816">
        <v>75.287660000000002</v>
      </c>
      <c r="BD816">
        <v>78.887820000000005</v>
      </c>
      <c r="BE816">
        <v>81.487179999999995</v>
      </c>
      <c r="BF816">
        <v>83.426289999999995</v>
      </c>
      <c r="BG816">
        <v>84.504810000000006</v>
      </c>
      <c r="BH816">
        <v>84.883809999999997</v>
      </c>
      <c r="BI816">
        <v>83.580920000000006</v>
      </c>
      <c r="BJ816">
        <v>80.238780000000006</v>
      </c>
      <c r="BK816">
        <v>75.616990000000001</v>
      </c>
      <c r="BL816">
        <v>72.158649999999994</v>
      </c>
      <c r="BM816">
        <v>68.737179999999995</v>
      </c>
      <c r="BN816">
        <v>66.016019999999997</v>
      </c>
      <c r="BO816">
        <v>64.056889999999996</v>
      </c>
      <c r="BP816">
        <v>-227.25540000000001</v>
      </c>
      <c r="BQ816">
        <v>-280.90460000000002</v>
      </c>
      <c r="BR816">
        <v>-240.24170000000001</v>
      </c>
      <c r="BS816">
        <v>-76.119950000000003</v>
      </c>
      <c r="BT816">
        <v>-15.378880000000001</v>
      </c>
      <c r="BU816">
        <v>1.201797</v>
      </c>
      <c r="BV816">
        <v>34.197749999999999</v>
      </c>
      <c r="BW816">
        <v>-37.310119999999998</v>
      </c>
      <c r="BX816">
        <v>13.77234</v>
      </c>
      <c r="BY816">
        <v>-0.77965930000000006</v>
      </c>
      <c r="BZ816">
        <v>20.14161</v>
      </c>
      <c r="CA816">
        <v>40.088760000000001</v>
      </c>
      <c r="CB816">
        <v>0.396347</v>
      </c>
      <c r="CC816">
        <v>-12.235049999999999</v>
      </c>
      <c r="CD816">
        <v>-19.86205</v>
      </c>
      <c r="CE816">
        <v>-13.069000000000001</v>
      </c>
      <c r="CF816">
        <v>16.627189999999999</v>
      </c>
      <c r="CG816">
        <v>116.29770000000001</v>
      </c>
      <c r="CH816">
        <v>192.42789999999999</v>
      </c>
      <c r="CI816">
        <v>150.166</v>
      </c>
      <c r="CJ816">
        <v>114.6112</v>
      </c>
      <c r="CK816">
        <v>170.7741</v>
      </c>
      <c r="CL816">
        <v>37.643070000000002</v>
      </c>
      <c r="CM816">
        <v>3.4096829999999998</v>
      </c>
      <c r="CN816">
        <v>3413.4639999999999</v>
      </c>
      <c r="CO816">
        <v>5220.0469999999996</v>
      </c>
      <c r="CP816">
        <v>5292.0140000000001</v>
      </c>
      <c r="CQ816">
        <v>3273.2860000000001</v>
      </c>
      <c r="CR816">
        <v>2437.7260000000001</v>
      </c>
      <c r="CS816">
        <v>1352.4949999999999</v>
      </c>
      <c r="CT816">
        <v>1487.0329999999999</v>
      </c>
      <c r="CU816">
        <v>822.50609999999995</v>
      </c>
      <c r="CV816">
        <v>1686.7339999999999</v>
      </c>
      <c r="CW816">
        <v>1668.943</v>
      </c>
      <c r="CX816">
        <v>2124.4749999999999</v>
      </c>
      <c r="CY816">
        <v>1936.7840000000001</v>
      </c>
      <c r="CZ816">
        <v>2359.393</v>
      </c>
      <c r="DA816">
        <v>2437.3589999999999</v>
      </c>
      <c r="DB816">
        <v>2191.9180000000001</v>
      </c>
      <c r="DC816">
        <v>2665.3310000000001</v>
      </c>
      <c r="DD816">
        <v>5314.82</v>
      </c>
      <c r="DE816">
        <v>10125.76</v>
      </c>
      <c r="DF816">
        <v>16275.92</v>
      </c>
      <c r="DG816">
        <v>8909.7980000000007</v>
      </c>
      <c r="DH816">
        <v>11493.73</v>
      </c>
      <c r="DI816">
        <v>9056.6119999999992</v>
      </c>
      <c r="DJ816">
        <v>10168.31</v>
      </c>
      <c r="DK816">
        <v>9639.9580000000005</v>
      </c>
      <c r="DL816">
        <v>18</v>
      </c>
      <c r="DM816">
        <v>19</v>
      </c>
    </row>
    <row r="817" spans="1:117" hidden="1" x14ac:dyDescent="0.25">
      <c r="A817" t="s">
        <v>62</v>
      </c>
      <c r="B817" t="s">
        <v>39</v>
      </c>
      <c r="C817" t="s">
        <v>39</v>
      </c>
      <c r="D817" t="s">
        <v>61</v>
      </c>
      <c r="E817" t="s">
        <v>61</v>
      </c>
      <c r="F817" t="s">
        <v>61</v>
      </c>
      <c r="G817" t="s">
        <v>61</v>
      </c>
      <c r="H817" t="s">
        <v>61</v>
      </c>
      <c r="I817" t="s">
        <v>183</v>
      </c>
      <c r="J817" s="22">
        <v>43760</v>
      </c>
      <c r="K817" s="28">
        <v>19</v>
      </c>
      <c r="L817">
        <v>19</v>
      </c>
      <c r="M817">
        <v>48</v>
      </c>
      <c r="N817">
        <v>46</v>
      </c>
      <c r="O817">
        <v>1</v>
      </c>
      <c r="P817">
        <v>0</v>
      </c>
      <c r="Q817">
        <v>0</v>
      </c>
      <c r="R817">
        <v>0</v>
      </c>
      <c r="S817" s="28">
        <v>0</v>
      </c>
      <c r="T817">
        <v>2495.4090000000001</v>
      </c>
      <c r="U817">
        <v>2516.94</v>
      </c>
      <c r="V817">
        <v>2357.6439999999998</v>
      </c>
      <c r="W817">
        <v>2122.3490000000002</v>
      </c>
      <c r="X817">
        <v>2085.1329999999998</v>
      </c>
      <c r="Y817">
        <v>2422.1590000000001</v>
      </c>
      <c r="Z817">
        <v>2658.49</v>
      </c>
      <c r="AA817">
        <v>2718.165</v>
      </c>
      <c r="AB817">
        <v>3026.31</v>
      </c>
      <c r="AC817">
        <v>3012.694</v>
      </c>
      <c r="AD817">
        <v>3258.0320000000002</v>
      </c>
      <c r="AE817">
        <v>3382.0079999999998</v>
      </c>
      <c r="AF817">
        <v>3423.4960000000001</v>
      </c>
      <c r="AG817">
        <v>3583.645</v>
      </c>
      <c r="AH817">
        <v>3820.6660000000002</v>
      </c>
      <c r="AI817">
        <v>3936.0770000000002</v>
      </c>
      <c r="AJ817">
        <v>3899.0889999999999</v>
      </c>
      <c r="AK817">
        <v>3315.28</v>
      </c>
      <c r="AL817">
        <v>3030.1849999999999</v>
      </c>
      <c r="AM817">
        <v>3770.0509999999999</v>
      </c>
      <c r="AN817">
        <v>3971.8809999999999</v>
      </c>
      <c r="AO817">
        <v>3482.3969999999999</v>
      </c>
      <c r="AP817">
        <v>2894.1889999999999</v>
      </c>
      <c r="AQ817">
        <v>2639.328</v>
      </c>
      <c r="AR817">
        <v>64.420829999999995</v>
      </c>
      <c r="AS817">
        <v>61.47589</v>
      </c>
      <c r="AT817">
        <v>59.29524</v>
      </c>
      <c r="AU817">
        <v>58.04851</v>
      </c>
      <c r="AV817">
        <v>56.86786</v>
      </c>
      <c r="AW817">
        <v>56.339280000000002</v>
      </c>
      <c r="AX817">
        <v>55.187199999999997</v>
      </c>
      <c r="AY817">
        <v>55.209229999999998</v>
      </c>
      <c r="AZ817">
        <v>57.136609999999997</v>
      </c>
      <c r="BA817">
        <v>62.971429999999998</v>
      </c>
      <c r="BB817">
        <v>68.535120000000006</v>
      </c>
      <c r="BC817">
        <v>71.788390000000007</v>
      </c>
      <c r="BD817">
        <v>75.420540000000003</v>
      </c>
      <c r="BE817">
        <v>78.15625</v>
      </c>
      <c r="BF817">
        <v>80.347920000000002</v>
      </c>
      <c r="BG817">
        <v>82.160709999999995</v>
      </c>
      <c r="BH817">
        <v>83.182730000000006</v>
      </c>
      <c r="BI817">
        <v>83.253280000000004</v>
      </c>
      <c r="BJ817">
        <v>80.878870000000006</v>
      </c>
      <c r="BK817">
        <v>77.103579999999994</v>
      </c>
      <c r="BL817">
        <v>73.099109999999996</v>
      </c>
      <c r="BM817">
        <v>70.070539999999994</v>
      </c>
      <c r="BN817">
        <v>67.905349999999999</v>
      </c>
      <c r="BO817">
        <v>65.614580000000004</v>
      </c>
      <c r="BP817">
        <v>-22.916740000000001</v>
      </c>
      <c r="BQ817">
        <v>-37.044229999999999</v>
      </c>
      <c r="BR817">
        <v>-3.4579770000000001</v>
      </c>
      <c r="BS817">
        <v>140.6431</v>
      </c>
      <c r="BT817">
        <v>187.58349999999999</v>
      </c>
      <c r="BU817">
        <v>130.41130000000001</v>
      </c>
      <c r="BV817">
        <v>-85.765209999999996</v>
      </c>
      <c r="BW817">
        <v>-16.177040000000002</v>
      </c>
      <c r="BX817">
        <v>33.19258</v>
      </c>
      <c r="BY817">
        <v>46.696559999999998</v>
      </c>
      <c r="BZ817">
        <v>97.313580000000002</v>
      </c>
      <c r="CA817">
        <v>91.745289999999997</v>
      </c>
      <c r="CB817">
        <v>155.55170000000001</v>
      </c>
      <c r="CC817">
        <v>112.79049999999999</v>
      </c>
      <c r="CD817">
        <v>109.62430000000001</v>
      </c>
      <c r="CE817">
        <v>127.7283</v>
      </c>
      <c r="CF817">
        <v>105.254</v>
      </c>
      <c r="CG817">
        <v>614.56939999999997</v>
      </c>
      <c r="CH817">
        <v>958.49109999999996</v>
      </c>
      <c r="CI817">
        <v>232.90299999999999</v>
      </c>
      <c r="CJ817">
        <v>-33.395510000000002</v>
      </c>
      <c r="CK817">
        <v>67.796080000000003</v>
      </c>
      <c r="CL817">
        <v>78.002369999999999</v>
      </c>
      <c r="CM817">
        <v>52.110039999999998</v>
      </c>
      <c r="CN817">
        <v>3884.4960000000001</v>
      </c>
      <c r="CO817">
        <v>5687.3379999999997</v>
      </c>
      <c r="CP817">
        <v>5603.076</v>
      </c>
      <c r="CQ817">
        <v>3722.2359999999999</v>
      </c>
      <c r="CR817">
        <v>2893.6370000000002</v>
      </c>
      <c r="CS817">
        <v>1982.3720000000001</v>
      </c>
      <c r="CT817">
        <v>1215.2339999999999</v>
      </c>
      <c r="CU817">
        <v>1007.186</v>
      </c>
      <c r="CV817">
        <v>1498.4929999999999</v>
      </c>
      <c r="CW817">
        <v>2169.7249999999999</v>
      </c>
      <c r="CX817">
        <v>3173.616</v>
      </c>
      <c r="CY817">
        <v>3157.6909999999998</v>
      </c>
      <c r="CZ817">
        <v>3804.8850000000002</v>
      </c>
      <c r="DA817">
        <v>3904.09</v>
      </c>
      <c r="DB817">
        <v>3574.7660000000001</v>
      </c>
      <c r="DC817">
        <v>3996.6729999999998</v>
      </c>
      <c r="DD817">
        <v>4956.1099999999997</v>
      </c>
      <c r="DE817">
        <v>10801.44</v>
      </c>
      <c r="DF817">
        <v>18823.66</v>
      </c>
      <c r="DG817">
        <v>10300.89</v>
      </c>
      <c r="DH817">
        <v>13823.93</v>
      </c>
      <c r="DI817">
        <v>10298.48</v>
      </c>
      <c r="DJ817">
        <v>11552.97</v>
      </c>
      <c r="DK817">
        <v>10661.74</v>
      </c>
      <c r="DL817">
        <v>18</v>
      </c>
      <c r="DM817">
        <v>19</v>
      </c>
    </row>
    <row r="818" spans="1:117" hidden="1" x14ac:dyDescent="0.25">
      <c r="A818" t="s">
        <v>62</v>
      </c>
      <c r="B818" t="s">
        <v>189</v>
      </c>
      <c r="C818" t="s">
        <v>189</v>
      </c>
      <c r="D818" t="s">
        <v>61</v>
      </c>
      <c r="E818" t="s">
        <v>61</v>
      </c>
      <c r="F818" t="s">
        <v>61</v>
      </c>
      <c r="G818" t="s">
        <v>61</v>
      </c>
      <c r="H818" t="s">
        <v>61</v>
      </c>
      <c r="I818" t="s">
        <v>183</v>
      </c>
      <c r="J818" s="22">
        <v>43760</v>
      </c>
      <c r="K818" s="28">
        <v>19</v>
      </c>
      <c r="L818">
        <v>19</v>
      </c>
      <c r="M818">
        <v>183</v>
      </c>
      <c r="N818">
        <v>180</v>
      </c>
      <c r="O818">
        <v>1</v>
      </c>
      <c r="P818">
        <v>0</v>
      </c>
      <c r="Q818">
        <v>0</v>
      </c>
      <c r="R818">
        <v>0</v>
      </c>
      <c r="S818" s="28">
        <v>0</v>
      </c>
      <c r="T818">
        <v>8449.0319999999992</v>
      </c>
      <c r="U818">
        <v>8365.9869999999992</v>
      </c>
      <c r="V818">
        <v>8277.6650000000009</v>
      </c>
      <c r="W818">
        <v>8334.0709999999999</v>
      </c>
      <c r="X818">
        <v>8505.9249999999993</v>
      </c>
      <c r="Y818">
        <v>9559.8629999999994</v>
      </c>
      <c r="Z818">
        <v>11357.6</v>
      </c>
      <c r="AA818">
        <v>12219.45</v>
      </c>
      <c r="AB818">
        <v>13407.91</v>
      </c>
      <c r="AC818">
        <v>15034.41</v>
      </c>
      <c r="AD818">
        <v>16633.07</v>
      </c>
      <c r="AE818">
        <v>18022.330000000002</v>
      </c>
      <c r="AF818">
        <v>18621.96</v>
      </c>
      <c r="AG818">
        <v>18996.669999999998</v>
      </c>
      <c r="AH818">
        <v>19165.14</v>
      </c>
      <c r="AI818">
        <v>19479.41</v>
      </c>
      <c r="AJ818">
        <v>19401</v>
      </c>
      <c r="AK818">
        <v>16832.05</v>
      </c>
      <c r="AL818">
        <v>16281.64</v>
      </c>
      <c r="AM818">
        <v>15939.55</v>
      </c>
      <c r="AN818">
        <v>14139.4</v>
      </c>
      <c r="AO818">
        <v>12300.67</v>
      </c>
      <c r="AP818">
        <v>10217.530000000001</v>
      </c>
      <c r="AQ818">
        <v>9160.0740000000005</v>
      </c>
      <c r="AR818">
        <v>63.784410000000001</v>
      </c>
      <c r="AS818">
        <v>60.925400000000003</v>
      </c>
      <c r="AT818">
        <v>59.088000000000001</v>
      </c>
      <c r="AU818">
        <v>57.922539999999998</v>
      </c>
      <c r="AV818">
        <v>56.930100000000003</v>
      </c>
      <c r="AW818">
        <v>56.288350000000001</v>
      </c>
      <c r="AX818">
        <v>56.775320000000001</v>
      </c>
      <c r="AY818">
        <v>57.845790000000001</v>
      </c>
      <c r="AZ818">
        <v>58.89573</v>
      </c>
      <c r="BA818">
        <v>64.051090000000002</v>
      </c>
      <c r="BB818">
        <v>70.015249999999995</v>
      </c>
      <c r="BC818">
        <v>73.866380000000007</v>
      </c>
      <c r="BD818">
        <v>77.571100000000001</v>
      </c>
      <c r="BE818">
        <v>80.079359999999994</v>
      </c>
      <c r="BF818">
        <v>81.483729999999994</v>
      </c>
      <c r="BG818">
        <v>82.910910000000001</v>
      </c>
      <c r="BH818">
        <v>83.789810000000003</v>
      </c>
      <c r="BI818">
        <v>83.179000000000002</v>
      </c>
      <c r="BJ818">
        <v>80.341220000000007</v>
      </c>
      <c r="BK818">
        <v>76.81917</v>
      </c>
      <c r="BL818">
        <v>73.227149999999995</v>
      </c>
      <c r="BM818">
        <v>69.498919999999998</v>
      </c>
      <c r="BN818">
        <v>67.238910000000004</v>
      </c>
      <c r="BO818">
        <v>65.258290000000002</v>
      </c>
      <c r="BP818">
        <v>88.472200000000001</v>
      </c>
      <c r="BQ818">
        <v>-24.890740000000001</v>
      </c>
      <c r="BR818">
        <v>-4.7077179999999998</v>
      </c>
      <c r="BS818">
        <v>19.060279999999999</v>
      </c>
      <c r="BT818">
        <v>45.203789999999998</v>
      </c>
      <c r="BU818">
        <v>-13.088139999999999</v>
      </c>
      <c r="BV818">
        <v>-255.89439999999999</v>
      </c>
      <c r="BW818">
        <v>35.917189999999998</v>
      </c>
      <c r="BX818">
        <v>27.88598</v>
      </c>
      <c r="BY818">
        <v>236.50540000000001</v>
      </c>
      <c r="BZ818">
        <v>368.00659999999999</v>
      </c>
      <c r="CA818">
        <v>458.40719999999999</v>
      </c>
      <c r="CB818">
        <v>653.77340000000004</v>
      </c>
      <c r="CC818">
        <v>469.8082</v>
      </c>
      <c r="CD818">
        <v>126.2144</v>
      </c>
      <c r="CE818">
        <v>-171.99940000000001</v>
      </c>
      <c r="CF818">
        <v>-80.545810000000003</v>
      </c>
      <c r="CG818">
        <v>2137.0160000000001</v>
      </c>
      <c r="CH818">
        <v>2110.52</v>
      </c>
      <c r="CI818">
        <v>790.00490000000002</v>
      </c>
      <c r="CJ818">
        <v>797.8252</v>
      </c>
      <c r="CK818">
        <v>552.57090000000005</v>
      </c>
      <c r="CL818">
        <v>333.91829999999999</v>
      </c>
      <c r="CM818">
        <v>236.21190000000001</v>
      </c>
      <c r="CN818">
        <v>5709.8019999999997</v>
      </c>
      <c r="CO818">
        <v>5062.1019999999999</v>
      </c>
      <c r="CP818">
        <v>5331.6819999999998</v>
      </c>
      <c r="CQ818">
        <v>4344.32</v>
      </c>
      <c r="CR818">
        <v>5356.5940000000001</v>
      </c>
      <c r="CS818">
        <v>5372.8450000000003</v>
      </c>
      <c r="CT818">
        <v>4914.0389999999998</v>
      </c>
      <c r="CU818">
        <v>6791.701</v>
      </c>
      <c r="CV818">
        <v>5419.6450000000004</v>
      </c>
      <c r="CW818">
        <v>6357.4210000000003</v>
      </c>
      <c r="CX818">
        <v>8358.6830000000009</v>
      </c>
      <c r="CY818">
        <v>7211.13</v>
      </c>
      <c r="CZ818">
        <v>6766.9390000000003</v>
      </c>
      <c r="DA818">
        <v>7193.0959999999995</v>
      </c>
      <c r="DB818">
        <v>16278.34</v>
      </c>
      <c r="DC818">
        <v>17377.14</v>
      </c>
      <c r="DD818">
        <v>23809.919999999998</v>
      </c>
      <c r="DE818">
        <v>15859.85</v>
      </c>
      <c r="DF818">
        <v>16937.13</v>
      </c>
      <c r="DG818">
        <v>15323.98</v>
      </c>
      <c r="DH818">
        <v>9892.7369999999992</v>
      </c>
      <c r="DI818">
        <v>8425.6440000000002</v>
      </c>
      <c r="DJ818">
        <v>9091.5059999999994</v>
      </c>
      <c r="DK818">
        <v>8113.8010000000004</v>
      </c>
      <c r="DL818">
        <v>18</v>
      </c>
      <c r="DM818">
        <v>19</v>
      </c>
    </row>
    <row r="819" spans="1:117" hidden="1" x14ac:dyDescent="0.25">
      <c r="A819" t="s">
        <v>62</v>
      </c>
      <c r="B819" t="s">
        <v>101</v>
      </c>
      <c r="C819" t="s">
        <v>61</v>
      </c>
      <c r="D819" t="s">
        <v>61</v>
      </c>
      <c r="E819" t="s">
        <v>61</v>
      </c>
      <c r="F819" t="s">
        <v>61</v>
      </c>
      <c r="G819" t="s">
        <v>61</v>
      </c>
      <c r="H819" t="s">
        <v>101</v>
      </c>
      <c r="I819" t="s">
        <v>183</v>
      </c>
      <c r="J819" s="22">
        <v>43760</v>
      </c>
      <c r="K819" s="28">
        <v>19</v>
      </c>
      <c r="L819">
        <v>19</v>
      </c>
      <c r="M819">
        <v>492</v>
      </c>
      <c r="N819">
        <v>484</v>
      </c>
      <c r="O819">
        <v>1</v>
      </c>
      <c r="P819">
        <v>0</v>
      </c>
      <c r="Q819">
        <v>0</v>
      </c>
      <c r="R819">
        <v>0</v>
      </c>
      <c r="S819" s="28">
        <v>0</v>
      </c>
      <c r="T819">
        <v>8109.5789999999997</v>
      </c>
      <c r="U819">
        <v>8175.9030000000002</v>
      </c>
      <c r="V819">
        <v>8275.3539999999994</v>
      </c>
      <c r="W819">
        <v>8287.5609999999997</v>
      </c>
      <c r="X819">
        <v>8434.2049999999999</v>
      </c>
      <c r="Y819">
        <v>8855.9210000000003</v>
      </c>
      <c r="Z819">
        <v>9722.5349999999999</v>
      </c>
      <c r="AA819">
        <v>11166.89</v>
      </c>
      <c r="AB819">
        <v>12637.24</v>
      </c>
      <c r="AC819">
        <v>14928.81</v>
      </c>
      <c r="AD819">
        <v>16744.98</v>
      </c>
      <c r="AE819">
        <v>18132.02</v>
      </c>
      <c r="AF819">
        <v>19492.689999999999</v>
      </c>
      <c r="AG819">
        <v>20285.810000000001</v>
      </c>
      <c r="AH819">
        <v>21178.29</v>
      </c>
      <c r="AI819">
        <v>21641.09</v>
      </c>
      <c r="AJ819">
        <v>21832.04</v>
      </c>
      <c r="AK819">
        <v>18449.38</v>
      </c>
      <c r="AL819">
        <v>17938.009999999998</v>
      </c>
      <c r="AM819">
        <v>19895.64</v>
      </c>
      <c r="AN819">
        <v>18708.55</v>
      </c>
      <c r="AO819">
        <v>14458.73</v>
      </c>
      <c r="AP819">
        <v>9731.5</v>
      </c>
      <c r="AQ819">
        <v>8400.51</v>
      </c>
      <c r="AR819">
        <v>62.762740000000001</v>
      </c>
      <c r="AS819">
        <v>60.530380000000001</v>
      </c>
      <c r="AT819">
        <v>58.935839999999999</v>
      </c>
      <c r="AU819">
        <v>57.614449999999998</v>
      </c>
      <c r="AV819">
        <v>56.674399999999999</v>
      </c>
      <c r="AW819">
        <v>55.923229999999997</v>
      </c>
      <c r="AX819">
        <v>55.842410000000001</v>
      </c>
      <c r="AY819">
        <v>56.159660000000002</v>
      </c>
      <c r="AZ819">
        <v>57.623139999999999</v>
      </c>
      <c r="BA819">
        <v>63.661320000000003</v>
      </c>
      <c r="BB819">
        <v>69.741739999999993</v>
      </c>
      <c r="BC819">
        <v>74.252560000000003</v>
      </c>
      <c r="BD819">
        <v>77.891210000000001</v>
      </c>
      <c r="BE819">
        <v>80.628730000000004</v>
      </c>
      <c r="BF819">
        <v>82.168559999999999</v>
      </c>
      <c r="BG819">
        <v>83.306579999999997</v>
      </c>
      <c r="BH819">
        <v>84.027919999999995</v>
      </c>
      <c r="BI819">
        <v>82.930340000000001</v>
      </c>
      <c r="BJ819">
        <v>79.546520000000001</v>
      </c>
      <c r="BK819">
        <v>75.070830000000001</v>
      </c>
      <c r="BL819">
        <v>71.599159999999998</v>
      </c>
      <c r="BM819">
        <v>68.426680000000005</v>
      </c>
      <c r="BN819">
        <v>66.173439999999999</v>
      </c>
      <c r="BO819">
        <v>64.190119999999993</v>
      </c>
      <c r="BP819">
        <v>10.79401</v>
      </c>
      <c r="BQ819">
        <v>3.0925929999999999</v>
      </c>
      <c r="BR819">
        <v>-40.064590000000003</v>
      </c>
      <c r="BS819">
        <v>12.84149</v>
      </c>
      <c r="BT819">
        <v>-53.33596</v>
      </c>
      <c r="BU819">
        <v>-47.32705</v>
      </c>
      <c r="BV819">
        <v>-144.02610000000001</v>
      </c>
      <c r="BW819">
        <v>-3.5119129999999998</v>
      </c>
      <c r="BX819">
        <v>280.9479</v>
      </c>
      <c r="BY819">
        <v>272.08980000000003</v>
      </c>
      <c r="BZ819">
        <v>154.23089999999999</v>
      </c>
      <c r="CA819">
        <v>390.67239999999998</v>
      </c>
      <c r="CB819">
        <v>466.09559999999999</v>
      </c>
      <c r="CC819">
        <v>644.50549999999998</v>
      </c>
      <c r="CD819">
        <v>296.13459999999998</v>
      </c>
      <c r="CE819">
        <v>66.093869999999995</v>
      </c>
      <c r="CF819">
        <v>-188.3528</v>
      </c>
      <c r="CG819">
        <v>3275.0230000000001</v>
      </c>
      <c r="CH819">
        <v>3715.482</v>
      </c>
      <c r="CI819">
        <v>816.10739999999998</v>
      </c>
      <c r="CJ819">
        <v>212.18960000000001</v>
      </c>
      <c r="CK819">
        <v>369.4436</v>
      </c>
      <c r="CL819">
        <v>157.946</v>
      </c>
      <c r="CM819">
        <v>105.0749</v>
      </c>
      <c r="CN819">
        <v>1605.4639999999999</v>
      </c>
      <c r="CO819">
        <v>1574.134</v>
      </c>
      <c r="CP819">
        <v>1545.846</v>
      </c>
      <c r="CQ819">
        <v>1505.588</v>
      </c>
      <c r="CR819">
        <v>1451.395</v>
      </c>
      <c r="CS819">
        <v>1426.751</v>
      </c>
      <c r="CT819">
        <v>1422.847</v>
      </c>
      <c r="CU819">
        <v>1354.22</v>
      </c>
      <c r="CV819">
        <v>1964.82</v>
      </c>
      <c r="CW819">
        <v>1990.9179999999999</v>
      </c>
      <c r="CX819">
        <v>2600.2910000000002</v>
      </c>
      <c r="CY819">
        <v>2933.239</v>
      </c>
      <c r="CZ819">
        <v>3129.0360000000001</v>
      </c>
      <c r="DA819">
        <v>3334.8530000000001</v>
      </c>
      <c r="DB819">
        <v>4088.076</v>
      </c>
      <c r="DC819">
        <v>4176.174</v>
      </c>
      <c r="DD819">
        <v>5449.3850000000002</v>
      </c>
      <c r="DE819">
        <v>3528.3429999999998</v>
      </c>
      <c r="DF819">
        <v>4441.5249999999996</v>
      </c>
      <c r="DG819">
        <v>4028.1030000000001</v>
      </c>
      <c r="DH819">
        <v>4594.7920000000004</v>
      </c>
      <c r="DI819">
        <v>3179.395</v>
      </c>
      <c r="DJ819">
        <v>2844.0059999999999</v>
      </c>
      <c r="DK819">
        <v>2513.8530000000001</v>
      </c>
      <c r="DL819">
        <v>18</v>
      </c>
      <c r="DM819">
        <v>19</v>
      </c>
    </row>
    <row r="820" spans="1:117" hidden="1" x14ac:dyDescent="0.25">
      <c r="A820" t="s">
        <v>62</v>
      </c>
      <c r="B820" t="s">
        <v>61</v>
      </c>
      <c r="C820" t="s">
        <v>61</v>
      </c>
      <c r="D820" t="s">
        <v>61</v>
      </c>
      <c r="E820" t="s">
        <v>61</v>
      </c>
      <c r="F820" t="s">
        <v>61</v>
      </c>
      <c r="G820" t="s">
        <v>61</v>
      </c>
      <c r="H820" t="s">
        <v>61</v>
      </c>
      <c r="I820" t="s">
        <v>183</v>
      </c>
      <c r="J820" s="22">
        <v>43760</v>
      </c>
      <c r="K820" s="28">
        <v>19</v>
      </c>
      <c r="L820">
        <v>19</v>
      </c>
      <c r="M820">
        <v>778</v>
      </c>
      <c r="N820">
        <v>768</v>
      </c>
      <c r="O820">
        <v>1</v>
      </c>
      <c r="P820">
        <v>0</v>
      </c>
      <c r="Q820">
        <v>0</v>
      </c>
      <c r="R820">
        <v>0</v>
      </c>
      <c r="S820" s="28">
        <v>0</v>
      </c>
      <c r="T820">
        <v>48554.57</v>
      </c>
      <c r="U820">
        <v>47639.040000000001</v>
      </c>
      <c r="V820">
        <v>46926.7</v>
      </c>
      <c r="W820">
        <v>47001.43</v>
      </c>
      <c r="X820">
        <v>48368.69</v>
      </c>
      <c r="Y820">
        <v>52182.31</v>
      </c>
      <c r="Z820">
        <v>61192.31</v>
      </c>
      <c r="AA820">
        <v>63628.33</v>
      </c>
      <c r="AB820">
        <v>68494.350000000006</v>
      </c>
      <c r="AC820">
        <v>73020.75</v>
      </c>
      <c r="AD820">
        <v>79483.31</v>
      </c>
      <c r="AE820">
        <v>84305.23</v>
      </c>
      <c r="AF820">
        <v>87457.35</v>
      </c>
      <c r="AG820">
        <v>90741.93</v>
      </c>
      <c r="AH820">
        <v>93470.56</v>
      </c>
      <c r="AI820">
        <v>96874.8</v>
      </c>
      <c r="AJ820">
        <v>99154.61</v>
      </c>
      <c r="AK820">
        <v>86934.54</v>
      </c>
      <c r="AL820">
        <v>87069.11</v>
      </c>
      <c r="AM820">
        <v>91976.29</v>
      </c>
      <c r="AN820">
        <v>85124.36</v>
      </c>
      <c r="AO820">
        <v>74752.73</v>
      </c>
      <c r="AP820">
        <v>61366.19</v>
      </c>
      <c r="AQ820">
        <v>53273.25</v>
      </c>
      <c r="AR820">
        <v>62.721649999999997</v>
      </c>
      <c r="AS820">
        <v>60.49033</v>
      </c>
      <c r="AT820">
        <v>58.960769999999997</v>
      </c>
      <c r="AU820">
        <v>57.612580000000001</v>
      </c>
      <c r="AV820">
        <v>56.668039999999998</v>
      </c>
      <c r="AW820">
        <v>55.931930000000001</v>
      </c>
      <c r="AX820">
        <v>56.018050000000002</v>
      </c>
      <c r="AY820">
        <v>56.531260000000003</v>
      </c>
      <c r="AZ820">
        <v>57.873139999999999</v>
      </c>
      <c r="BA820">
        <v>63.860050000000001</v>
      </c>
      <c r="BB820">
        <v>69.824209999999994</v>
      </c>
      <c r="BC820">
        <v>74.336370000000002</v>
      </c>
      <c r="BD820">
        <v>77.86842</v>
      </c>
      <c r="BE820">
        <v>80.573679999999996</v>
      </c>
      <c r="BF820">
        <v>82.141120000000001</v>
      </c>
      <c r="BG820">
        <v>83.342910000000003</v>
      </c>
      <c r="BH820">
        <v>84.12406</v>
      </c>
      <c r="BI820">
        <v>83.066299999999998</v>
      </c>
      <c r="BJ820">
        <v>79.685140000000004</v>
      </c>
      <c r="BK820">
        <v>75.105829999999997</v>
      </c>
      <c r="BL820">
        <v>71.63552</v>
      </c>
      <c r="BM820">
        <v>68.462100000000007</v>
      </c>
      <c r="BN820">
        <v>66.174499999999995</v>
      </c>
      <c r="BO820">
        <v>64.210489999999993</v>
      </c>
      <c r="BP820">
        <v>-727.05420000000004</v>
      </c>
      <c r="BQ820">
        <v>-812.38890000000004</v>
      </c>
      <c r="BR820">
        <v>-617.27930000000003</v>
      </c>
      <c r="BS820">
        <v>-298.2441</v>
      </c>
      <c r="BT820">
        <v>-197.4667</v>
      </c>
      <c r="BU820">
        <v>-259.43209999999999</v>
      </c>
      <c r="BV820">
        <v>-37.799289999999999</v>
      </c>
      <c r="BW820">
        <v>-251.43629999999999</v>
      </c>
      <c r="BX820">
        <v>319.76650000000001</v>
      </c>
      <c r="BY820">
        <v>774.1182</v>
      </c>
      <c r="BZ820">
        <v>903.38840000000005</v>
      </c>
      <c r="CA820">
        <v>1173.721</v>
      </c>
      <c r="CB820">
        <v>2121.828</v>
      </c>
      <c r="CC820">
        <v>1840.4870000000001</v>
      </c>
      <c r="CD820">
        <v>497.16059999999999</v>
      </c>
      <c r="CE820">
        <v>-1233.481</v>
      </c>
      <c r="CF820">
        <v>-1992.3920000000001</v>
      </c>
      <c r="CG820">
        <v>11925.11</v>
      </c>
      <c r="CH820">
        <v>12182.03</v>
      </c>
      <c r="CI820">
        <v>2889.7840000000001</v>
      </c>
      <c r="CJ820">
        <v>1351.6410000000001</v>
      </c>
      <c r="CK820">
        <v>623.57489999999996</v>
      </c>
      <c r="CL820">
        <v>-280.43439999999998</v>
      </c>
      <c r="CM820">
        <v>-114.5955</v>
      </c>
      <c r="CN820">
        <v>15482.66</v>
      </c>
      <c r="CO820">
        <v>16349.81</v>
      </c>
      <c r="CP820">
        <v>16090.28</v>
      </c>
      <c r="CQ820">
        <v>13166.48</v>
      </c>
      <c r="CR820">
        <v>12797.43</v>
      </c>
      <c r="CS820">
        <v>12172.96</v>
      </c>
      <c r="CT820">
        <v>12442.61</v>
      </c>
      <c r="CU820">
        <v>11681.05</v>
      </c>
      <c r="CV820">
        <v>11779.76</v>
      </c>
      <c r="CW820">
        <v>17618.509999999998</v>
      </c>
      <c r="CX820">
        <v>24409.33</v>
      </c>
      <c r="CY820">
        <v>21894.03</v>
      </c>
      <c r="CZ820">
        <v>22441.39</v>
      </c>
      <c r="DA820">
        <v>23659.25</v>
      </c>
      <c r="DB820">
        <v>54773.83</v>
      </c>
      <c r="DC820">
        <v>51017</v>
      </c>
      <c r="DD820">
        <v>61859.54</v>
      </c>
      <c r="DE820">
        <v>51398.04</v>
      </c>
      <c r="DF820">
        <v>50104.37</v>
      </c>
      <c r="DG820">
        <v>41529.46</v>
      </c>
      <c r="DH820">
        <v>39800.58</v>
      </c>
      <c r="DI820">
        <v>32456.9</v>
      </c>
      <c r="DJ820">
        <v>29041.23</v>
      </c>
      <c r="DK820">
        <v>27974.86</v>
      </c>
      <c r="DL820">
        <v>18</v>
      </c>
      <c r="DM820">
        <v>19</v>
      </c>
    </row>
    <row r="821" spans="1:117" hidden="1" x14ac:dyDescent="0.25">
      <c r="A821" t="s">
        <v>62</v>
      </c>
      <c r="B821" t="s">
        <v>33</v>
      </c>
      <c r="C821" t="s">
        <v>61</v>
      </c>
      <c r="D821" t="s">
        <v>61</v>
      </c>
      <c r="E821" t="s">
        <v>33</v>
      </c>
      <c r="F821" t="s">
        <v>61</v>
      </c>
      <c r="G821" t="s">
        <v>61</v>
      </c>
      <c r="H821" t="s">
        <v>61</v>
      </c>
      <c r="I821" t="s">
        <v>183</v>
      </c>
      <c r="J821" s="22">
        <v>43760</v>
      </c>
      <c r="K821" s="28">
        <v>19</v>
      </c>
      <c r="L821">
        <v>19</v>
      </c>
      <c r="M821">
        <v>623</v>
      </c>
      <c r="N821">
        <v>616</v>
      </c>
      <c r="O821">
        <v>1</v>
      </c>
      <c r="P821">
        <v>0</v>
      </c>
      <c r="Q821">
        <v>0</v>
      </c>
      <c r="R821">
        <v>0</v>
      </c>
      <c r="S821" s="28">
        <v>0</v>
      </c>
      <c r="T821">
        <v>36993.410000000003</v>
      </c>
      <c r="U821">
        <v>36313.949999999997</v>
      </c>
      <c r="V821">
        <v>35964.5</v>
      </c>
      <c r="W821">
        <v>36335.71</v>
      </c>
      <c r="X821">
        <v>37696.28</v>
      </c>
      <c r="Y821">
        <v>39869.67</v>
      </c>
      <c r="Z821">
        <v>45549.8</v>
      </c>
      <c r="AA821">
        <v>46456.639999999999</v>
      </c>
      <c r="AB821">
        <v>48970.68</v>
      </c>
      <c r="AC821">
        <v>48839.99</v>
      </c>
      <c r="AD821">
        <v>51618.95</v>
      </c>
      <c r="AE821">
        <v>54522.239999999998</v>
      </c>
      <c r="AF821">
        <v>56718.71</v>
      </c>
      <c r="AG821">
        <v>59366.11</v>
      </c>
      <c r="AH821">
        <v>62407.8</v>
      </c>
      <c r="AI821">
        <v>66344.539999999994</v>
      </c>
      <c r="AJ821">
        <v>70004.710000000006</v>
      </c>
      <c r="AK821">
        <v>62192.07</v>
      </c>
      <c r="AL821">
        <v>64188.93</v>
      </c>
      <c r="AM821">
        <v>70828.2</v>
      </c>
      <c r="AN821">
        <v>66107.539999999994</v>
      </c>
      <c r="AO821">
        <v>58304.88</v>
      </c>
      <c r="AP821">
        <v>47434.62</v>
      </c>
      <c r="AQ821">
        <v>40493.22</v>
      </c>
      <c r="AR821">
        <v>62.643050000000002</v>
      </c>
      <c r="AS821">
        <v>60.469450000000002</v>
      </c>
      <c r="AT821">
        <v>58.904089999999997</v>
      </c>
      <c r="AU821">
        <v>57.582599999999999</v>
      </c>
      <c r="AV821">
        <v>56.625660000000003</v>
      </c>
      <c r="AW821">
        <v>55.764279999999999</v>
      </c>
      <c r="AX821">
        <v>55.576540000000001</v>
      </c>
      <c r="AY821">
        <v>55.669870000000003</v>
      </c>
      <c r="AZ821">
        <v>57.24512</v>
      </c>
      <c r="BA821">
        <v>63.398539999999997</v>
      </c>
      <c r="BB821">
        <v>69.536420000000007</v>
      </c>
      <c r="BC821">
        <v>74.068479999999994</v>
      </c>
      <c r="BD821">
        <v>77.625410000000002</v>
      </c>
      <c r="BE821">
        <v>80.346940000000004</v>
      </c>
      <c r="BF821">
        <v>82.043080000000003</v>
      </c>
      <c r="BG821">
        <v>83.295249999999996</v>
      </c>
      <c r="BH821">
        <v>84.051929999999999</v>
      </c>
      <c r="BI821">
        <v>82.99718</v>
      </c>
      <c r="BJ821">
        <v>79.516189999999995</v>
      </c>
      <c r="BK821">
        <v>74.884270000000001</v>
      </c>
      <c r="BL821">
        <v>71.415440000000004</v>
      </c>
      <c r="BM821">
        <v>68.288030000000006</v>
      </c>
      <c r="BN821">
        <v>66.063100000000006</v>
      </c>
      <c r="BO821">
        <v>64.077830000000006</v>
      </c>
      <c r="BP821">
        <v>-468.54149999999998</v>
      </c>
      <c r="BQ821">
        <v>-408.77319999999997</v>
      </c>
      <c r="BR821">
        <v>-252.6909</v>
      </c>
      <c r="BS821">
        <v>-152.12970000000001</v>
      </c>
      <c r="BT821">
        <v>-171.5926</v>
      </c>
      <c r="BU821">
        <v>-139.25129999999999</v>
      </c>
      <c r="BV821">
        <v>240.75620000000001</v>
      </c>
      <c r="BW821">
        <v>-258.91539999999998</v>
      </c>
      <c r="BX821">
        <v>-42.725180000000002</v>
      </c>
      <c r="BY821">
        <v>331.3777</v>
      </c>
      <c r="BZ821">
        <v>430.87720000000002</v>
      </c>
      <c r="CA821">
        <v>749.11940000000004</v>
      </c>
      <c r="CB821">
        <v>1852.1189999999999</v>
      </c>
      <c r="CC821">
        <v>1490.8150000000001</v>
      </c>
      <c r="CD821">
        <v>630.649</v>
      </c>
      <c r="CE821">
        <v>-1091.588</v>
      </c>
      <c r="CF821">
        <v>-1756.1279999999999</v>
      </c>
      <c r="CG821">
        <v>8946.7759999999998</v>
      </c>
      <c r="CH821">
        <v>9203.0930000000008</v>
      </c>
      <c r="CI821">
        <v>1349.471</v>
      </c>
      <c r="CJ821">
        <v>381.3793</v>
      </c>
      <c r="CK821">
        <v>8.2193159999999992</v>
      </c>
      <c r="CL821">
        <v>-463.2842</v>
      </c>
      <c r="CM821">
        <v>-317.66090000000003</v>
      </c>
      <c r="CN821">
        <v>5639.018</v>
      </c>
      <c r="CO821">
        <v>5258.37</v>
      </c>
      <c r="CP821">
        <v>4951.4620000000004</v>
      </c>
      <c r="CQ821">
        <v>4678.2749999999996</v>
      </c>
      <c r="CR821">
        <v>4106.6899999999996</v>
      </c>
      <c r="CS821">
        <v>2941.6889999999999</v>
      </c>
      <c r="CT821">
        <v>4117</v>
      </c>
      <c r="CU821">
        <v>2569.3809999999999</v>
      </c>
      <c r="CV821">
        <v>2838.1970000000001</v>
      </c>
      <c r="CW821">
        <v>5472.4489999999996</v>
      </c>
      <c r="CX821">
        <v>9736.9889999999996</v>
      </c>
      <c r="CY821">
        <v>11737.91</v>
      </c>
      <c r="CZ821">
        <v>12449.21</v>
      </c>
      <c r="DA821">
        <v>12409.94</v>
      </c>
      <c r="DB821">
        <v>12860.14</v>
      </c>
      <c r="DC821">
        <v>12004.86</v>
      </c>
      <c r="DD821">
        <v>10572.39</v>
      </c>
      <c r="DE821">
        <v>8867.8670000000002</v>
      </c>
      <c r="DF821">
        <v>9003.5630000000001</v>
      </c>
      <c r="DG821">
        <v>9208.5959999999995</v>
      </c>
      <c r="DH821">
        <v>11321.63</v>
      </c>
      <c r="DI821">
        <v>9229.4259999999995</v>
      </c>
      <c r="DJ821">
        <v>7565.0529999999999</v>
      </c>
      <c r="DK821">
        <v>8394.6290000000008</v>
      </c>
      <c r="DL821">
        <v>18</v>
      </c>
      <c r="DM821">
        <v>19</v>
      </c>
    </row>
    <row r="822" spans="1:117" hidden="1" x14ac:dyDescent="0.25">
      <c r="A822" t="s">
        <v>62</v>
      </c>
      <c r="B822" t="s">
        <v>203</v>
      </c>
      <c r="C822" t="s">
        <v>61</v>
      </c>
      <c r="D822" t="s">
        <v>61</v>
      </c>
      <c r="E822" t="s">
        <v>61</v>
      </c>
      <c r="F822" t="s">
        <v>98</v>
      </c>
      <c r="G822" t="s">
        <v>61</v>
      </c>
      <c r="H822" t="s">
        <v>61</v>
      </c>
      <c r="I822" t="s">
        <v>183</v>
      </c>
      <c r="J822" s="22">
        <v>43760</v>
      </c>
      <c r="K822" s="28">
        <v>19</v>
      </c>
      <c r="L822">
        <v>19</v>
      </c>
      <c r="M822">
        <v>163</v>
      </c>
      <c r="N822">
        <v>163</v>
      </c>
      <c r="O822">
        <v>1</v>
      </c>
      <c r="P822">
        <v>0</v>
      </c>
      <c r="Q822">
        <v>0</v>
      </c>
      <c r="R822">
        <v>0</v>
      </c>
      <c r="S822" s="28">
        <v>0</v>
      </c>
      <c r="T822">
        <v>15117.95</v>
      </c>
      <c r="U822">
        <v>14651.46</v>
      </c>
      <c r="V822">
        <v>14469.73</v>
      </c>
      <c r="W822">
        <v>14705.86</v>
      </c>
      <c r="X822">
        <v>14794.87</v>
      </c>
      <c r="Y822">
        <v>15327.61</v>
      </c>
      <c r="Z822">
        <v>17104.990000000002</v>
      </c>
      <c r="AA822">
        <v>17340.169999999998</v>
      </c>
      <c r="AB822">
        <v>19267.400000000001</v>
      </c>
      <c r="AC822">
        <v>17826.97</v>
      </c>
      <c r="AD822">
        <v>16990.939999999999</v>
      </c>
      <c r="AE822">
        <v>17407.63</v>
      </c>
      <c r="AF822">
        <v>17922.259999999998</v>
      </c>
      <c r="AG822">
        <v>19144.98</v>
      </c>
      <c r="AH822">
        <v>20800.61</v>
      </c>
      <c r="AI822">
        <v>22989.200000000001</v>
      </c>
      <c r="AJ822">
        <v>25151.83</v>
      </c>
      <c r="AK822">
        <v>22144.67</v>
      </c>
      <c r="AL822">
        <v>23307.32</v>
      </c>
      <c r="AM822">
        <v>26884.06</v>
      </c>
      <c r="AN822">
        <v>26859.35</v>
      </c>
      <c r="AO822">
        <v>25365.22</v>
      </c>
      <c r="AP822">
        <v>21542</v>
      </c>
      <c r="AQ822">
        <v>17438.02</v>
      </c>
      <c r="AR822">
        <v>62.634970000000003</v>
      </c>
      <c r="AS822">
        <v>60.469329999999999</v>
      </c>
      <c r="AT822">
        <v>58.975459999999998</v>
      </c>
      <c r="AU822">
        <v>57.613500000000002</v>
      </c>
      <c r="AV822">
        <v>56.680979999999998</v>
      </c>
      <c r="AW822">
        <v>55.898769999999999</v>
      </c>
      <c r="AX822">
        <v>55.90184</v>
      </c>
      <c r="AY822">
        <v>56.095089999999999</v>
      </c>
      <c r="AZ822">
        <v>57.60736</v>
      </c>
      <c r="BA822">
        <v>63.628830000000001</v>
      </c>
      <c r="BB822">
        <v>69.647229999999993</v>
      </c>
      <c r="BC822">
        <v>74.085880000000003</v>
      </c>
      <c r="BD822">
        <v>77.539879999999997</v>
      </c>
      <c r="BE822">
        <v>80.138030000000001</v>
      </c>
      <c r="BF822">
        <v>81.723929999999996</v>
      </c>
      <c r="BG822">
        <v>83.061350000000004</v>
      </c>
      <c r="BH822">
        <v>83.969329999999999</v>
      </c>
      <c r="BI822">
        <v>82.975449999999995</v>
      </c>
      <c r="BJ822">
        <v>79.441720000000004</v>
      </c>
      <c r="BK822">
        <v>74.815950000000001</v>
      </c>
      <c r="BL822">
        <v>71.361959999999996</v>
      </c>
      <c r="BM822">
        <v>68.257670000000005</v>
      </c>
      <c r="BN822">
        <v>66.076689999999999</v>
      </c>
      <c r="BO822">
        <v>64.122699999999995</v>
      </c>
      <c r="BP822">
        <v>85.272729999999996</v>
      </c>
      <c r="BQ822">
        <v>88.740669999999994</v>
      </c>
      <c r="BR822">
        <v>83.694810000000004</v>
      </c>
      <c r="BS822">
        <v>175.8896</v>
      </c>
      <c r="BT822">
        <v>247.5395</v>
      </c>
      <c r="BU822">
        <v>112.5728</v>
      </c>
      <c r="BV822">
        <v>-62.765300000000003</v>
      </c>
      <c r="BW822">
        <v>-162.77019999999999</v>
      </c>
      <c r="BX822">
        <v>-6.5077920000000002</v>
      </c>
      <c r="BY822">
        <v>160.04740000000001</v>
      </c>
      <c r="BZ822">
        <v>213.82689999999999</v>
      </c>
      <c r="CA822">
        <v>393.61290000000002</v>
      </c>
      <c r="CB822">
        <v>710.37940000000003</v>
      </c>
      <c r="CC822">
        <v>452.13170000000002</v>
      </c>
      <c r="CD822">
        <v>190.9453</v>
      </c>
      <c r="CE822">
        <v>-268.37630000000001</v>
      </c>
      <c r="CF822">
        <v>-96.510189999999994</v>
      </c>
      <c r="CG822">
        <v>4823.59</v>
      </c>
      <c r="CH822">
        <v>5195.3729999999996</v>
      </c>
      <c r="CI822">
        <v>1563.645</v>
      </c>
      <c r="CJ822">
        <v>131.303</v>
      </c>
      <c r="CK822">
        <v>3.864754</v>
      </c>
      <c r="CL822">
        <v>193.0438</v>
      </c>
      <c r="CM822">
        <v>248.37610000000001</v>
      </c>
      <c r="CN822">
        <v>2107.9549999999999</v>
      </c>
      <c r="CO822">
        <v>2136.9839999999999</v>
      </c>
      <c r="CP822">
        <v>1880.3209999999999</v>
      </c>
      <c r="CQ822">
        <v>1716.249</v>
      </c>
      <c r="CR822">
        <v>1489.3810000000001</v>
      </c>
      <c r="CS822">
        <v>1233.694</v>
      </c>
      <c r="CT822">
        <v>1242.335</v>
      </c>
      <c r="CU822">
        <v>1043.7909999999999</v>
      </c>
      <c r="CV822">
        <v>1249.242</v>
      </c>
      <c r="CW822">
        <v>2674.808</v>
      </c>
      <c r="CX822">
        <v>4156.4639999999999</v>
      </c>
      <c r="CY822">
        <v>5442.1120000000001</v>
      </c>
      <c r="CZ822">
        <v>5932.0559999999996</v>
      </c>
      <c r="DA822">
        <v>5973.53</v>
      </c>
      <c r="DB822">
        <v>6221.0640000000003</v>
      </c>
      <c r="DC822">
        <v>5859.1310000000003</v>
      </c>
      <c r="DD822">
        <v>5443.8850000000002</v>
      </c>
      <c r="DE822">
        <v>4430.415</v>
      </c>
      <c r="DF822">
        <v>4397.634</v>
      </c>
      <c r="DG822">
        <v>3083.712</v>
      </c>
      <c r="DH822">
        <v>3097.8440000000001</v>
      </c>
      <c r="DI822">
        <v>3564.05</v>
      </c>
      <c r="DJ822">
        <v>3489.0430000000001</v>
      </c>
      <c r="DK822">
        <v>4125.4170000000004</v>
      </c>
      <c r="DL822">
        <v>18</v>
      </c>
      <c r="DM822">
        <v>19</v>
      </c>
    </row>
    <row r="823" spans="1:117" hidden="1" x14ac:dyDescent="0.25">
      <c r="A823" t="s">
        <v>62</v>
      </c>
      <c r="B823" t="s">
        <v>32</v>
      </c>
      <c r="C823" t="s">
        <v>32</v>
      </c>
      <c r="D823" t="s">
        <v>61</v>
      </c>
      <c r="E823" t="s">
        <v>61</v>
      </c>
      <c r="F823" t="s">
        <v>61</v>
      </c>
      <c r="G823" t="s">
        <v>61</v>
      </c>
      <c r="H823" t="s">
        <v>61</v>
      </c>
      <c r="I823" t="s">
        <v>183</v>
      </c>
      <c r="J823" s="22">
        <v>43760</v>
      </c>
      <c r="K823" s="28">
        <v>19</v>
      </c>
      <c r="L823">
        <v>19</v>
      </c>
      <c r="M823">
        <v>68</v>
      </c>
      <c r="N823">
        <v>67</v>
      </c>
      <c r="O823">
        <v>1</v>
      </c>
      <c r="P823">
        <v>0</v>
      </c>
      <c r="Q823">
        <v>0</v>
      </c>
      <c r="R823">
        <v>0</v>
      </c>
      <c r="S823" s="28">
        <v>0</v>
      </c>
      <c r="T823">
        <v>4215.1490000000003</v>
      </c>
      <c r="U823">
        <v>4122.5479999999998</v>
      </c>
      <c r="V823">
        <v>4071.1039999999998</v>
      </c>
      <c r="W823">
        <v>4083.3870000000002</v>
      </c>
      <c r="X823">
        <v>4277.5550000000003</v>
      </c>
      <c r="Y823">
        <v>4462.1189999999997</v>
      </c>
      <c r="Z823">
        <v>4994.5659999999998</v>
      </c>
      <c r="AA823">
        <v>5054.0079999999998</v>
      </c>
      <c r="AB823">
        <v>5253.0429999999997</v>
      </c>
      <c r="AC823">
        <v>5384.1729999999998</v>
      </c>
      <c r="AD823">
        <v>5612.759</v>
      </c>
      <c r="AE823">
        <v>5898.2349999999997</v>
      </c>
      <c r="AF823">
        <v>6207.9610000000002</v>
      </c>
      <c r="AG823">
        <v>6423.8159999999998</v>
      </c>
      <c r="AH823">
        <v>6752.8220000000001</v>
      </c>
      <c r="AI823">
        <v>7038.35</v>
      </c>
      <c r="AJ823">
        <v>7552.6189999999997</v>
      </c>
      <c r="AK823">
        <v>6724.9759999999997</v>
      </c>
      <c r="AL823">
        <v>6967.09</v>
      </c>
      <c r="AM823">
        <v>7528.8950000000004</v>
      </c>
      <c r="AN823">
        <v>7110.3429999999998</v>
      </c>
      <c r="AO823">
        <v>6375.68</v>
      </c>
      <c r="AP823">
        <v>5345.8149999999996</v>
      </c>
      <c r="AQ823">
        <v>4503.1850000000004</v>
      </c>
      <c r="AR823">
        <v>64.118110000000001</v>
      </c>
      <c r="AS823">
        <v>62.141460000000002</v>
      </c>
      <c r="AT823">
        <v>60.649859999999997</v>
      </c>
      <c r="AU823">
        <v>58.948180000000001</v>
      </c>
      <c r="AV823">
        <v>57.35107</v>
      </c>
      <c r="AW823">
        <v>55.842199999999998</v>
      </c>
      <c r="AX823">
        <v>54.783380000000001</v>
      </c>
      <c r="AY823">
        <v>54.581699999999998</v>
      </c>
      <c r="AZ823">
        <v>56.282449999999997</v>
      </c>
      <c r="BA823">
        <v>62.596170000000001</v>
      </c>
      <c r="BB823">
        <v>68.739959999999996</v>
      </c>
      <c r="BC823">
        <v>73.450509999999994</v>
      </c>
      <c r="BD823">
        <v>77.353870000000001</v>
      </c>
      <c r="BE823">
        <v>80.338939999999994</v>
      </c>
      <c r="BF823">
        <v>82.741829999999993</v>
      </c>
      <c r="BG823">
        <v>84.278710000000004</v>
      </c>
      <c r="BH823">
        <v>84.987399999999994</v>
      </c>
      <c r="BI823">
        <v>83.948639999999997</v>
      </c>
      <c r="BJ823">
        <v>80.783379999999994</v>
      </c>
      <c r="BK823">
        <v>76.909899999999993</v>
      </c>
      <c r="BL823">
        <v>73.687209999999993</v>
      </c>
      <c r="BM823">
        <v>70.275909999999996</v>
      </c>
      <c r="BN823">
        <v>67.558819999999997</v>
      </c>
      <c r="BO823">
        <v>65.402429999999995</v>
      </c>
      <c r="BP823">
        <v>-258.56509999999997</v>
      </c>
      <c r="BQ823">
        <v>-202.34889999999999</v>
      </c>
      <c r="BR823">
        <v>-168.24780000000001</v>
      </c>
      <c r="BS823">
        <v>-138.45140000000001</v>
      </c>
      <c r="BT823">
        <v>-188.62389999999999</v>
      </c>
      <c r="BU823">
        <v>-23.93066</v>
      </c>
      <c r="BV823">
        <v>91.001609999999999</v>
      </c>
      <c r="BW823">
        <v>-45.025379999999998</v>
      </c>
      <c r="BX823">
        <v>57.318480000000001</v>
      </c>
      <c r="BY823">
        <v>85.650090000000006</v>
      </c>
      <c r="BZ823">
        <v>35.671169999999996</v>
      </c>
      <c r="CA823">
        <v>107.06780000000001</v>
      </c>
      <c r="CB823">
        <v>91.133529999999993</v>
      </c>
      <c r="CC823">
        <v>116.5912</v>
      </c>
      <c r="CD823">
        <v>-53.934759999999997</v>
      </c>
      <c r="CE823">
        <v>-170.4897</v>
      </c>
      <c r="CF823">
        <v>-359.30029999999999</v>
      </c>
      <c r="CG823">
        <v>671.3374</v>
      </c>
      <c r="CH823">
        <v>620.30730000000005</v>
      </c>
      <c r="CI823">
        <v>-43.777610000000003</v>
      </c>
      <c r="CJ823">
        <v>-14.71692</v>
      </c>
      <c r="CK823">
        <v>-44.834249999999997</v>
      </c>
      <c r="CL823">
        <v>-270.1087</v>
      </c>
      <c r="CM823">
        <v>-192.8613</v>
      </c>
      <c r="CN823">
        <v>509.66930000000002</v>
      </c>
      <c r="CO823">
        <v>478.9255</v>
      </c>
      <c r="CP823">
        <v>465.66759999999999</v>
      </c>
      <c r="CQ823">
        <v>475.91579999999999</v>
      </c>
      <c r="CR823">
        <v>421.53100000000001</v>
      </c>
      <c r="CS823">
        <v>316.6198</v>
      </c>
      <c r="CT823">
        <v>528.87350000000004</v>
      </c>
      <c r="CU823">
        <v>258.78519999999997</v>
      </c>
      <c r="CV823">
        <v>303.03059999999999</v>
      </c>
      <c r="CW823">
        <v>626.44669999999996</v>
      </c>
      <c r="CX823">
        <v>1381.6210000000001</v>
      </c>
      <c r="CY823">
        <v>1608.4570000000001</v>
      </c>
      <c r="CZ823">
        <v>1780.902</v>
      </c>
      <c r="DA823">
        <v>1664.7850000000001</v>
      </c>
      <c r="DB823">
        <v>2016.6659999999999</v>
      </c>
      <c r="DC823">
        <v>1712.703</v>
      </c>
      <c r="DD823">
        <v>1236.1569999999999</v>
      </c>
      <c r="DE823">
        <v>1016.523</v>
      </c>
      <c r="DF823">
        <v>661.54160000000002</v>
      </c>
      <c r="DG823">
        <v>591.81949999999995</v>
      </c>
      <c r="DH823">
        <v>793.85400000000004</v>
      </c>
      <c r="DI823">
        <v>809.44690000000003</v>
      </c>
      <c r="DJ823">
        <v>778.84199999999998</v>
      </c>
      <c r="DK823">
        <v>921.17619999999999</v>
      </c>
      <c r="DL823">
        <v>18</v>
      </c>
      <c r="DM823">
        <v>19</v>
      </c>
    </row>
    <row r="824" spans="1:117" hidden="1" x14ac:dyDescent="0.25">
      <c r="A824" t="s">
        <v>62</v>
      </c>
      <c r="B824" t="s">
        <v>42</v>
      </c>
      <c r="C824" t="s">
        <v>61</v>
      </c>
      <c r="D824" t="s">
        <v>42</v>
      </c>
      <c r="E824" t="s">
        <v>61</v>
      </c>
      <c r="F824" t="s">
        <v>61</v>
      </c>
      <c r="G824" t="s">
        <v>61</v>
      </c>
      <c r="H824" t="s">
        <v>61</v>
      </c>
      <c r="I824" t="s">
        <v>183</v>
      </c>
      <c r="J824" s="22">
        <v>43760</v>
      </c>
      <c r="K824" s="28">
        <v>19</v>
      </c>
      <c r="L824">
        <v>19</v>
      </c>
      <c r="M824">
        <v>669</v>
      </c>
      <c r="N824">
        <v>661</v>
      </c>
      <c r="O824">
        <v>1</v>
      </c>
      <c r="P824">
        <v>0</v>
      </c>
      <c r="Q824">
        <v>0</v>
      </c>
      <c r="R824">
        <v>1</v>
      </c>
      <c r="S824" s="28">
        <v>1</v>
      </c>
      <c r="AR824">
        <v>62.649250000000002</v>
      </c>
      <c r="AS824">
        <v>60.480449999999998</v>
      </c>
      <c r="AT824">
        <v>58.936219999999999</v>
      </c>
      <c r="AU824">
        <v>57.630090000000003</v>
      </c>
      <c r="AV824">
        <v>56.696820000000002</v>
      </c>
      <c r="AW824">
        <v>55.858750000000001</v>
      </c>
      <c r="AX824">
        <v>55.676079999999999</v>
      </c>
      <c r="AY824">
        <v>55.72833</v>
      </c>
      <c r="AZ824">
        <v>57.302280000000003</v>
      </c>
      <c r="BA824">
        <v>63.428809999999999</v>
      </c>
      <c r="BB824">
        <v>69.559179999999998</v>
      </c>
      <c r="BC824">
        <v>74.067970000000003</v>
      </c>
      <c r="BD824">
        <v>77.637810000000002</v>
      </c>
      <c r="BE824">
        <v>80.409719999999993</v>
      </c>
      <c r="BF824">
        <v>82.048000000000002</v>
      </c>
      <c r="BG824">
        <v>83.240080000000006</v>
      </c>
      <c r="BH824">
        <v>83.988759999999999</v>
      </c>
      <c r="BI824">
        <v>82.882230000000007</v>
      </c>
      <c r="BJ824">
        <v>79.396069999999995</v>
      </c>
      <c r="BK824">
        <v>74.81908</v>
      </c>
      <c r="BL824">
        <v>71.36797</v>
      </c>
      <c r="BM824">
        <v>68.233130000000003</v>
      </c>
      <c r="BN824">
        <v>66.048190000000005</v>
      </c>
      <c r="BO824">
        <v>64.101380000000006</v>
      </c>
      <c r="DL824">
        <v>18</v>
      </c>
      <c r="DM824">
        <v>19</v>
      </c>
    </row>
    <row r="825" spans="1:117" hidden="1" x14ac:dyDescent="0.25">
      <c r="A825" t="s">
        <v>62</v>
      </c>
      <c r="B825" t="s">
        <v>35</v>
      </c>
      <c r="C825" t="s">
        <v>61</v>
      </c>
      <c r="D825" t="s">
        <v>61</v>
      </c>
      <c r="E825" t="s">
        <v>35</v>
      </c>
      <c r="F825" t="s">
        <v>61</v>
      </c>
      <c r="G825" t="s">
        <v>61</v>
      </c>
      <c r="H825" t="s">
        <v>61</v>
      </c>
      <c r="I825" t="s">
        <v>185</v>
      </c>
      <c r="J825" s="22">
        <v>43760</v>
      </c>
      <c r="K825" s="28">
        <v>18</v>
      </c>
      <c r="L825">
        <v>19</v>
      </c>
      <c r="M825">
        <v>2</v>
      </c>
      <c r="N825">
        <v>2</v>
      </c>
      <c r="O825">
        <v>0</v>
      </c>
      <c r="P825">
        <v>0</v>
      </c>
      <c r="Q825">
        <v>1</v>
      </c>
      <c r="R825">
        <v>1</v>
      </c>
      <c r="S825" s="28">
        <v>1</v>
      </c>
      <c r="AR825">
        <v>65.5</v>
      </c>
      <c r="AS825">
        <v>62.5</v>
      </c>
      <c r="AT825">
        <v>60</v>
      </c>
      <c r="AU825">
        <v>58.5</v>
      </c>
      <c r="AV825">
        <v>57</v>
      </c>
      <c r="AW825">
        <v>57</v>
      </c>
      <c r="AX825">
        <v>55</v>
      </c>
      <c r="AY825">
        <v>55</v>
      </c>
      <c r="AZ825">
        <v>57.5</v>
      </c>
      <c r="BA825">
        <v>63.5</v>
      </c>
      <c r="BB825">
        <v>67.5</v>
      </c>
      <c r="BC825">
        <v>70.5</v>
      </c>
      <c r="BD825">
        <v>74</v>
      </c>
      <c r="BE825">
        <v>77</v>
      </c>
      <c r="BF825">
        <v>79.5</v>
      </c>
      <c r="BG825">
        <v>81.5</v>
      </c>
      <c r="BH825">
        <v>82.5</v>
      </c>
      <c r="BI825">
        <v>83</v>
      </c>
      <c r="BJ825">
        <v>81</v>
      </c>
      <c r="BK825">
        <v>77.5</v>
      </c>
      <c r="BL825">
        <v>73</v>
      </c>
      <c r="BM825">
        <v>70.5</v>
      </c>
      <c r="BN825">
        <v>68.5</v>
      </c>
      <c r="BO825">
        <v>66</v>
      </c>
      <c r="DL825">
        <v>18</v>
      </c>
      <c r="DM825">
        <v>19</v>
      </c>
    </row>
    <row r="826" spans="1:117" hidden="1" x14ac:dyDescent="0.25">
      <c r="A826" t="s">
        <v>62</v>
      </c>
      <c r="B826" t="s">
        <v>101</v>
      </c>
      <c r="C826" t="s">
        <v>61</v>
      </c>
      <c r="D826" t="s">
        <v>61</v>
      </c>
      <c r="E826" t="s">
        <v>61</v>
      </c>
      <c r="F826" t="s">
        <v>61</v>
      </c>
      <c r="G826" t="s">
        <v>61</v>
      </c>
      <c r="H826" t="s">
        <v>101</v>
      </c>
      <c r="I826" t="s">
        <v>185</v>
      </c>
      <c r="J826" s="22">
        <v>43760</v>
      </c>
      <c r="K826" s="28">
        <v>19</v>
      </c>
      <c r="L826">
        <v>20</v>
      </c>
      <c r="M826">
        <v>25</v>
      </c>
      <c r="N826">
        <v>25</v>
      </c>
      <c r="O826">
        <v>0</v>
      </c>
      <c r="P826">
        <v>0</v>
      </c>
      <c r="Q826">
        <v>0</v>
      </c>
      <c r="R826">
        <v>1</v>
      </c>
      <c r="S826" s="28">
        <v>1</v>
      </c>
      <c r="AR826">
        <v>61.42</v>
      </c>
      <c r="AS826">
        <v>59.34</v>
      </c>
      <c r="AT826">
        <v>57.8</v>
      </c>
      <c r="AU826">
        <v>57.1</v>
      </c>
      <c r="AV826">
        <v>56.4</v>
      </c>
      <c r="AW826">
        <v>55.66</v>
      </c>
      <c r="AX826">
        <v>55.24</v>
      </c>
      <c r="AY826">
        <v>54.88</v>
      </c>
      <c r="AZ826">
        <v>56.72</v>
      </c>
      <c r="BA826">
        <v>63.58</v>
      </c>
      <c r="BB826">
        <v>70.180000000000007</v>
      </c>
      <c r="BC826">
        <v>75.12</v>
      </c>
      <c r="BD826">
        <v>79.08</v>
      </c>
      <c r="BE826">
        <v>82.02</v>
      </c>
      <c r="BF826">
        <v>83.16</v>
      </c>
      <c r="BG826">
        <v>83.32</v>
      </c>
      <c r="BH826">
        <v>83.52</v>
      </c>
      <c r="BI826">
        <v>81.64</v>
      </c>
      <c r="BJ826">
        <v>77.819999999999993</v>
      </c>
      <c r="BK826">
        <v>73.099999999999994</v>
      </c>
      <c r="BL826">
        <v>69.88</v>
      </c>
      <c r="BM826">
        <v>66.98</v>
      </c>
      <c r="BN826">
        <v>65.08</v>
      </c>
      <c r="BO826">
        <v>63</v>
      </c>
      <c r="DL826">
        <v>19</v>
      </c>
      <c r="DM826">
        <v>20</v>
      </c>
    </row>
    <row r="827" spans="1:117" hidden="1" x14ac:dyDescent="0.25">
      <c r="A827" t="s">
        <v>62</v>
      </c>
      <c r="B827" t="s">
        <v>61</v>
      </c>
      <c r="C827" t="s">
        <v>61</v>
      </c>
      <c r="D827" t="s">
        <v>61</v>
      </c>
      <c r="E827" t="s">
        <v>61</v>
      </c>
      <c r="F827" t="s">
        <v>61</v>
      </c>
      <c r="G827" t="s">
        <v>61</v>
      </c>
      <c r="H827" t="s">
        <v>61</v>
      </c>
      <c r="I827" t="s">
        <v>185</v>
      </c>
      <c r="J827" s="22">
        <v>43760</v>
      </c>
      <c r="K827" s="28">
        <v>18</v>
      </c>
      <c r="L827">
        <v>19</v>
      </c>
      <c r="M827">
        <v>2</v>
      </c>
      <c r="N827">
        <v>2</v>
      </c>
      <c r="O827">
        <v>0</v>
      </c>
      <c r="P827">
        <v>0</v>
      </c>
      <c r="Q827">
        <v>1</v>
      </c>
      <c r="R827">
        <v>1</v>
      </c>
      <c r="S827" s="28">
        <v>1</v>
      </c>
      <c r="AR827">
        <v>65.5</v>
      </c>
      <c r="AS827">
        <v>62.5</v>
      </c>
      <c r="AT827">
        <v>60</v>
      </c>
      <c r="AU827">
        <v>58.5</v>
      </c>
      <c r="AV827">
        <v>57</v>
      </c>
      <c r="AW827">
        <v>57</v>
      </c>
      <c r="AX827">
        <v>55</v>
      </c>
      <c r="AY827">
        <v>55</v>
      </c>
      <c r="AZ827">
        <v>57.5</v>
      </c>
      <c r="BA827">
        <v>63.5</v>
      </c>
      <c r="BB827">
        <v>67.5</v>
      </c>
      <c r="BC827">
        <v>70.5</v>
      </c>
      <c r="BD827">
        <v>74</v>
      </c>
      <c r="BE827">
        <v>77</v>
      </c>
      <c r="BF827">
        <v>79.5</v>
      </c>
      <c r="BG827">
        <v>81.5</v>
      </c>
      <c r="BH827">
        <v>82.5</v>
      </c>
      <c r="BI827">
        <v>83</v>
      </c>
      <c r="BJ827">
        <v>81</v>
      </c>
      <c r="BK827">
        <v>77.5</v>
      </c>
      <c r="BL827">
        <v>73</v>
      </c>
      <c r="BM827">
        <v>70.5</v>
      </c>
      <c r="BN827">
        <v>68.5</v>
      </c>
      <c r="BO827">
        <v>66</v>
      </c>
      <c r="DL827">
        <v>18</v>
      </c>
      <c r="DM827">
        <v>19</v>
      </c>
    </row>
    <row r="828" spans="1:117" hidden="1" x14ac:dyDescent="0.25">
      <c r="A828" t="s">
        <v>62</v>
      </c>
      <c r="B828" t="s">
        <v>61</v>
      </c>
      <c r="C828" t="s">
        <v>61</v>
      </c>
      <c r="D828" t="s">
        <v>61</v>
      </c>
      <c r="E828" t="s">
        <v>61</v>
      </c>
      <c r="F828" t="s">
        <v>61</v>
      </c>
      <c r="G828" t="s">
        <v>61</v>
      </c>
      <c r="H828" t="s">
        <v>61</v>
      </c>
      <c r="I828" t="s">
        <v>185</v>
      </c>
      <c r="J828" s="22">
        <v>43760</v>
      </c>
      <c r="K828" s="28">
        <v>19</v>
      </c>
      <c r="L828">
        <v>20</v>
      </c>
      <c r="M828">
        <v>26</v>
      </c>
      <c r="N828">
        <v>26</v>
      </c>
      <c r="O828">
        <v>0</v>
      </c>
      <c r="P828">
        <v>0</v>
      </c>
      <c r="Q828">
        <v>0</v>
      </c>
      <c r="R828">
        <v>1</v>
      </c>
      <c r="S828" s="28">
        <v>1</v>
      </c>
      <c r="AR828">
        <v>61.442309999999999</v>
      </c>
      <c r="AS828">
        <v>59.326920000000001</v>
      </c>
      <c r="AT828">
        <v>57.788460000000001</v>
      </c>
      <c r="AU828">
        <v>57.057690000000001</v>
      </c>
      <c r="AV828">
        <v>56.365380000000002</v>
      </c>
      <c r="AW828">
        <v>55.634619999999998</v>
      </c>
      <c r="AX828">
        <v>55.192309999999999</v>
      </c>
      <c r="AY828">
        <v>54.865380000000002</v>
      </c>
      <c r="AZ828">
        <v>56.653849999999998</v>
      </c>
      <c r="BA828">
        <v>63.557690000000001</v>
      </c>
      <c r="BB828">
        <v>70.269229999999993</v>
      </c>
      <c r="BC828">
        <v>75.134609999999995</v>
      </c>
      <c r="BD828">
        <v>79.038460000000001</v>
      </c>
      <c r="BE828">
        <v>81.942310000000006</v>
      </c>
      <c r="BF828">
        <v>83.153850000000006</v>
      </c>
      <c r="BG828">
        <v>83.384609999999995</v>
      </c>
      <c r="BH828">
        <v>83.615390000000005</v>
      </c>
      <c r="BI828">
        <v>81.807689999999994</v>
      </c>
      <c r="BJ828">
        <v>78.038460000000001</v>
      </c>
      <c r="BK828">
        <v>73.230770000000007</v>
      </c>
      <c r="BL828">
        <v>70.019229999999993</v>
      </c>
      <c r="BM828">
        <v>67.096149999999994</v>
      </c>
      <c r="BN828">
        <v>65.173079999999999</v>
      </c>
      <c r="BO828">
        <v>63.057690000000001</v>
      </c>
      <c r="DL828">
        <v>19</v>
      </c>
      <c r="DM828">
        <v>20</v>
      </c>
    </row>
    <row r="829" spans="1:117" hidden="1" x14ac:dyDescent="0.25">
      <c r="A829" t="s">
        <v>62</v>
      </c>
      <c r="B829" t="s">
        <v>202</v>
      </c>
      <c r="C829" t="s">
        <v>61</v>
      </c>
      <c r="D829" t="s">
        <v>61</v>
      </c>
      <c r="E829" t="s">
        <v>61</v>
      </c>
      <c r="F829" t="s">
        <v>97</v>
      </c>
      <c r="G829" t="s">
        <v>61</v>
      </c>
      <c r="H829" t="s">
        <v>61</v>
      </c>
      <c r="I829" t="s">
        <v>185</v>
      </c>
      <c r="J829" s="22">
        <v>43760</v>
      </c>
      <c r="K829" s="28">
        <v>18</v>
      </c>
      <c r="L829">
        <v>19</v>
      </c>
      <c r="M829">
        <v>2</v>
      </c>
      <c r="N829">
        <v>2</v>
      </c>
      <c r="O829">
        <v>0</v>
      </c>
      <c r="P829">
        <v>0</v>
      </c>
      <c r="Q829">
        <v>1</v>
      </c>
      <c r="R829">
        <v>1</v>
      </c>
      <c r="S829" s="28">
        <v>1</v>
      </c>
      <c r="AR829">
        <v>65.5</v>
      </c>
      <c r="AS829">
        <v>62.5</v>
      </c>
      <c r="AT829">
        <v>60</v>
      </c>
      <c r="AU829">
        <v>58.5</v>
      </c>
      <c r="AV829">
        <v>57</v>
      </c>
      <c r="AW829">
        <v>57</v>
      </c>
      <c r="AX829">
        <v>55</v>
      </c>
      <c r="AY829">
        <v>55</v>
      </c>
      <c r="AZ829">
        <v>57.5</v>
      </c>
      <c r="BA829">
        <v>63.5</v>
      </c>
      <c r="BB829">
        <v>67.5</v>
      </c>
      <c r="BC829">
        <v>70.5</v>
      </c>
      <c r="BD829">
        <v>74</v>
      </c>
      <c r="BE829">
        <v>77</v>
      </c>
      <c r="BF829">
        <v>79.5</v>
      </c>
      <c r="BG829">
        <v>81.5</v>
      </c>
      <c r="BH829">
        <v>82.5</v>
      </c>
      <c r="BI829">
        <v>83</v>
      </c>
      <c r="BJ829">
        <v>81</v>
      </c>
      <c r="BK829">
        <v>77.5</v>
      </c>
      <c r="BL829">
        <v>73</v>
      </c>
      <c r="BM829">
        <v>70.5</v>
      </c>
      <c r="BN829">
        <v>68.5</v>
      </c>
      <c r="BO829">
        <v>66</v>
      </c>
      <c r="DL829">
        <v>18</v>
      </c>
      <c r="DM829">
        <v>19</v>
      </c>
    </row>
    <row r="830" spans="1:117" hidden="1" x14ac:dyDescent="0.25">
      <c r="A830" t="s">
        <v>62</v>
      </c>
      <c r="B830" t="s">
        <v>33</v>
      </c>
      <c r="C830" t="s">
        <v>61</v>
      </c>
      <c r="D830" t="s">
        <v>61</v>
      </c>
      <c r="E830" t="s">
        <v>33</v>
      </c>
      <c r="F830" t="s">
        <v>61</v>
      </c>
      <c r="G830" t="s">
        <v>61</v>
      </c>
      <c r="H830" t="s">
        <v>61</v>
      </c>
      <c r="I830" t="s">
        <v>185</v>
      </c>
      <c r="J830" s="22">
        <v>43760</v>
      </c>
      <c r="K830" s="28">
        <v>19</v>
      </c>
      <c r="L830">
        <v>20</v>
      </c>
      <c r="M830">
        <v>6</v>
      </c>
      <c r="N830">
        <v>6</v>
      </c>
      <c r="O830">
        <v>0</v>
      </c>
      <c r="P830">
        <v>0</v>
      </c>
      <c r="Q830">
        <v>1</v>
      </c>
      <c r="R830">
        <v>1</v>
      </c>
      <c r="S830" s="28">
        <v>1</v>
      </c>
      <c r="AR830">
        <v>62.416670000000003</v>
      </c>
      <c r="AS830">
        <v>60.583329999999997</v>
      </c>
      <c r="AT830">
        <v>58.833329999999997</v>
      </c>
      <c r="AU830">
        <v>58.166670000000003</v>
      </c>
      <c r="AV830">
        <v>57.583329999999997</v>
      </c>
      <c r="AW830">
        <v>57</v>
      </c>
      <c r="AX830">
        <v>56.166670000000003</v>
      </c>
      <c r="AY830">
        <v>56.25</v>
      </c>
      <c r="AZ830">
        <v>58</v>
      </c>
      <c r="BA830">
        <v>64.083340000000007</v>
      </c>
      <c r="BB830">
        <v>70</v>
      </c>
      <c r="BC830">
        <v>75</v>
      </c>
      <c r="BD830">
        <v>79.333340000000007</v>
      </c>
      <c r="BE830">
        <v>82.75</v>
      </c>
      <c r="BF830">
        <v>83.416659999999993</v>
      </c>
      <c r="BG830">
        <v>83.166659999999993</v>
      </c>
      <c r="BH830">
        <v>83.083340000000007</v>
      </c>
      <c r="BI830">
        <v>80.916659999999993</v>
      </c>
      <c r="BJ830">
        <v>77.833340000000007</v>
      </c>
      <c r="BK830">
        <v>73.666659999999993</v>
      </c>
      <c r="BL830">
        <v>70.583340000000007</v>
      </c>
      <c r="BM830">
        <v>67.75</v>
      </c>
      <c r="BN830">
        <v>66.083340000000007</v>
      </c>
      <c r="BO830">
        <v>63.833329999999997</v>
      </c>
      <c r="DL830">
        <v>19</v>
      </c>
      <c r="DM830">
        <v>20</v>
      </c>
    </row>
    <row r="831" spans="1:117" hidden="1" x14ac:dyDescent="0.25">
      <c r="A831" t="s">
        <v>62</v>
      </c>
      <c r="B831" t="s">
        <v>36</v>
      </c>
      <c r="C831" t="s">
        <v>36</v>
      </c>
      <c r="D831" t="s">
        <v>61</v>
      </c>
      <c r="E831" t="s">
        <v>61</v>
      </c>
      <c r="F831" t="s">
        <v>61</v>
      </c>
      <c r="G831" t="s">
        <v>61</v>
      </c>
      <c r="H831" t="s">
        <v>61</v>
      </c>
      <c r="I831" t="s">
        <v>185</v>
      </c>
      <c r="J831" s="22">
        <v>43760</v>
      </c>
      <c r="K831" s="28">
        <v>19</v>
      </c>
      <c r="L831">
        <v>20</v>
      </c>
      <c r="M831">
        <v>17</v>
      </c>
      <c r="N831">
        <v>17</v>
      </c>
      <c r="O831">
        <v>0</v>
      </c>
      <c r="P831">
        <v>0</v>
      </c>
      <c r="Q831">
        <v>0</v>
      </c>
      <c r="R831">
        <v>1</v>
      </c>
      <c r="S831" s="28">
        <v>1</v>
      </c>
      <c r="AR831">
        <v>61.764710000000001</v>
      </c>
      <c r="AS831">
        <v>59.441180000000003</v>
      </c>
      <c r="AT831">
        <v>58.147060000000003</v>
      </c>
      <c r="AU831">
        <v>57.529409999999999</v>
      </c>
      <c r="AV831">
        <v>56.970590000000001</v>
      </c>
      <c r="AW831">
        <v>56.735289999999999</v>
      </c>
      <c r="AX831">
        <v>56.176470000000002</v>
      </c>
      <c r="AY831">
        <v>55.911769999999997</v>
      </c>
      <c r="AZ831">
        <v>57.852939999999997</v>
      </c>
      <c r="BA831">
        <v>64.823530000000005</v>
      </c>
      <c r="BB831">
        <v>71.529409999999999</v>
      </c>
      <c r="BC831">
        <v>76.5</v>
      </c>
      <c r="BD831">
        <v>80.441180000000003</v>
      </c>
      <c r="BE831">
        <v>83.647059999999996</v>
      </c>
      <c r="BF831">
        <v>84.382350000000002</v>
      </c>
      <c r="BG831">
        <v>83.882350000000002</v>
      </c>
      <c r="BH831">
        <v>83.323530000000005</v>
      </c>
      <c r="BI831">
        <v>81.147059999999996</v>
      </c>
      <c r="BJ831">
        <v>77.676469999999995</v>
      </c>
      <c r="BK831">
        <v>73.058819999999997</v>
      </c>
      <c r="BL831">
        <v>69.882350000000002</v>
      </c>
      <c r="BM831">
        <v>66.970590000000001</v>
      </c>
      <c r="BN831">
        <v>65.205879999999993</v>
      </c>
      <c r="BO831">
        <v>63.441180000000003</v>
      </c>
      <c r="DL831">
        <v>19</v>
      </c>
      <c r="DM831">
        <v>20</v>
      </c>
    </row>
    <row r="832" spans="1:117" hidden="1" x14ac:dyDescent="0.25">
      <c r="A832" t="s">
        <v>62</v>
      </c>
      <c r="B832" t="s">
        <v>186</v>
      </c>
      <c r="C832" t="s">
        <v>61</v>
      </c>
      <c r="D832" t="s">
        <v>61</v>
      </c>
      <c r="E832" t="s">
        <v>186</v>
      </c>
      <c r="F832" t="s">
        <v>61</v>
      </c>
      <c r="G832" t="s">
        <v>61</v>
      </c>
      <c r="H832" t="s">
        <v>61</v>
      </c>
      <c r="I832" t="s">
        <v>185</v>
      </c>
      <c r="J832" s="22">
        <v>43760</v>
      </c>
      <c r="K832" s="28">
        <v>19</v>
      </c>
      <c r="L832">
        <v>20</v>
      </c>
      <c r="M832">
        <v>8</v>
      </c>
      <c r="N832">
        <v>8</v>
      </c>
      <c r="O832">
        <v>0</v>
      </c>
      <c r="P832">
        <v>0</v>
      </c>
      <c r="Q832">
        <v>1</v>
      </c>
      <c r="R832">
        <v>1</v>
      </c>
      <c r="S832" s="28">
        <v>1</v>
      </c>
      <c r="AR832">
        <v>62</v>
      </c>
      <c r="AS832">
        <v>59.6875</v>
      </c>
      <c r="AT832">
        <v>58.4375</v>
      </c>
      <c r="AU832">
        <v>57.4375</v>
      </c>
      <c r="AV832">
        <v>56.5625</v>
      </c>
      <c r="AW832">
        <v>55.625</v>
      </c>
      <c r="AX832">
        <v>55.3125</v>
      </c>
      <c r="AY832">
        <v>55</v>
      </c>
      <c r="AZ832">
        <v>56.4375</v>
      </c>
      <c r="BA832">
        <v>63.625</v>
      </c>
      <c r="BB832">
        <v>71.3125</v>
      </c>
      <c r="BC832">
        <v>75.8125</v>
      </c>
      <c r="BD832">
        <v>79.375</v>
      </c>
      <c r="BE832">
        <v>81.625</v>
      </c>
      <c r="BF832">
        <v>83.4375</v>
      </c>
      <c r="BG832">
        <v>84</v>
      </c>
      <c r="BH832">
        <v>84.3125</v>
      </c>
      <c r="BI832">
        <v>82.75</v>
      </c>
      <c r="BJ832">
        <v>79.0625</v>
      </c>
      <c r="BK832">
        <v>74.1875</v>
      </c>
      <c r="BL832">
        <v>71.0625</v>
      </c>
      <c r="BM832">
        <v>67.75</v>
      </c>
      <c r="BN832">
        <v>65.5</v>
      </c>
      <c r="BO832">
        <v>63.5</v>
      </c>
      <c r="DL832">
        <v>19</v>
      </c>
      <c r="DM832">
        <v>20</v>
      </c>
    </row>
    <row r="833" spans="1:117" hidden="1" x14ac:dyDescent="0.25">
      <c r="A833" t="s">
        <v>62</v>
      </c>
      <c r="B833" t="s">
        <v>189</v>
      </c>
      <c r="C833" t="s">
        <v>189</v>
      </c>
      <c r="D833" t="s">
        <v>61</v>
      </c>
      <c r="E833" t="s">
        <v>61</v>
      </c>
      <c r="F833" t="s">
        <v>61</v>
      </c>
      <c r="G833" t="s">
        <v>61</v>
      </c>
      <c r="H833" t="s">
        <v>61</v>
      </c>
      <c r="I833" t="s">
        <v>185</v>
      </c>
      <c r="J833" s="22">
        <v>43760</v>
      </c>
      <c r="K833" s="28">
        <v>18</v>
      </c>
      <c r="L833">
        <v>19</v>
      </c>
      <c r="M833">
        <v>1</v>
      </c>
      <c r="N833">
        <v>1</v>
      </c>
      <c r="O833">
        <v>0</v>
      </c>
      <c r="P833">
        <v>1</v>
      </c>
      <c r="Q833">
        <v>1</v>
      </c>
      <c r="R833">
        <v>1</v>
      </c>
      <c r="S833" s="28">
        <v>1</v>
      </c>
      <c r="AR833">
        <v>65.5</v>
      </c>
      <c r="AS833">
        <v>62.5</v>
      </c>
      <c r="AT833">
        <v>60</v>
      </c>
      <c r="AU833">
        <v>58.5</v>
      </c>
      <c r="AV833">
        <v>57</v>
      </c>
      <c r="AW833">
        <v>57</v>
      </c>
      <c r="AX833">
        <v>55</v>
      </c>
      <c r="AY833">
        <v>55</v>
      </c>
      <c r="AZ833">
        <v>57.5</v>
      </c>
      <c r="BA833">
        <v>63.5</v>
      </c>
      <c r="BB833">
        <v>67.5</v>
      </c>
      <c r="BC833">
        <v>70.5</v>
      </c>
      <c r="BD833">
        <v>74</v>
      </c>
      <c r="BE833">
        <v>77</v>
      </c>
      <c r="BF833">
        <v>79.5</v>
      </c>
      <c r="BG833">
        <v>81.5</v>
      </c>
      <c r="BH833">
        <v>82.5</v>
      </c>
      <c r="BI833">
        <v>83</v>
      </c>
      <c r="BJ833">
        <v>81</v>
      </c>
      <c r="BK833">
        <v>77.5</v>
      </c>
      <c r="BL833">
        <v>73</v>
      </c>
      <c r="BM833">
        <v>70.5</v>
      </c>
      <c r="BN833">
        <v>68.5</v>
      </c>
      <c r="BO833">
        <v>66</v>
      </c>
      <c r="DL833">
        <v>18</v>
      </c>
      <c r="DM833">
        <v>19</v>
      </c>
    </row>
    <row r="834" spans="1:117" hidden="1" x14ac:dyDescent="0.25">
      <c r="A834" t="s">
        <v>62</v>
      </c>
      <c r="B834" t="s">
        <v>34</v>
      </c>
      <c r="C834" t="s">
        <v>34</v>
      </c>
      <c r="D834" t="s">
        <v>61</v>
      </c>
      <c r="E834" t="s">
        <v>61</v>
      </c>
      <c r="F834" t="s">
        <v>61</v>
      </c>
      <c r="G834" t="s">
        <v>61</v>
      </c>
      <c r="H834" t="s">
        <v>61</v>
      </c>
      <c r="I834" t="s">
        <v>185</v>
      </c>
      <c r="J834" s="22">
        <v>43760</v>
      </c>
      <c r="K834" s="28">
        <v>19</v>
      </c>
      <c r="L834">
        <v>20</v>
      </c>
      <c r="M834">
        <v>4</v>
      </c>
      <c r="N834">
        <v>4</v>
      </c>
      <c r="O834">
        <v>0</v>
      </c>
      <c r="P834">
        <v>0</v>
      </c>
      <c r="Q834">
        <v>1</v>
      </c>
      <c r="R834">
        <v>1</v>
      </c>
      <c r="S834" s="28">
        <v>1</v>
      </c>
      <c r="AR834">
        <v>58.75</v>
      </c>
      <c r="AS834">
        <v>57.25</v>
      </c>
      <c r="AT834">
        <v>55</v>
      </c>
      <c r="AU834">
        <v>54.5</v>
      </c>
      <c r="AV834">
        <v>54.5</v>
      </c>
      <c r="AW834">
        <v>53</v>
      </c>
      <c r="AX834">
        <v>53.5</v>
      </c>
      <c r="AY834">
        <v>52.75</v>
      </c>
      <c r="AZ834">
        <v>53.5</v>
      </c>
      <c r="BA834">
        <v>60.75</v>
      </c>
      <c r="BB834">
        <v>68</v>
      </c>
      <c r="BC834">
        <v>72.75</v>
      </c>
      <c r="BD834">
        <v>76</v>
      </c>
      <c r="BE834">
        <v>77.5</v>
      </c>
      <c r="BF834">
        <v>79.25</v>
      </c>
      <c r="BG834">
        <v>80.5</v>
      </c>
      <c r="BH834">
        <v>82.5</v>
      </c>
      <c r="BI834">
        <v>81</v>
      </c>
      <c r="BJ834">
        <v>75.75</v>
      </c>
      <c r="BK834">
        <v>69</v>
      </c>
      <c r="BL834">
        <v>65.5</v>
      </c>
      <c r="BM834">
        <v>63.5</v>
      </c>
      <c r="BN834">
        <v>62.25</v>
      </c>
      <c r="BO834">
        <v>59.75</v>
      </c>
      <c r="DL834">
        <v>19</v>
      </c>
      <c r="DM834">
        <v>20</v>
      </c>
    </row>
    <row r="835" spans="1:117" hidden="1" x14ac:dyDescent="0.25">
      <c r="A835" t="s">
        <v>62</v>
      </c>
      <c r="B835" t="s">
        <v>209</v>
      </c>
      <c r="C835" t="s">
        <v>61</v>
      </c>
      <c r="D835" t="s">
        <v>61</v>
      </c>
      <c r="E835" t="s">
        <v>61</v>
      </c>
      <c r="F835" t="s">
        <v>61</v>
      </c>
      <c r="G835" t="s">
        <v>61</v>
      </c>
      <c r="H835" t="s">
        <v>209</v>
      </c>
      <c r="I835" t="s">
        <v>185</v>
      </c>
      <c r="J835" s="22">
        <v>43760</v>
      </c>
      <c r="K835" s="28">
        <v>19</v>
      </c>
      <c r="L835">
        <v>20</v>
      </c>
      <c r="M835">
        <v>1</v>
      </c>
      <c r="N835">
        <v>1</v>
      </c>
      <c r="O835">
        <v>0</v>
      </c>
      <c r="P835">
        <v>1</v>
      </c>
      <c r="Q835">
        <v>1</v>
      </c>
      <c r="R835">
        <v>1</v>
      </c>
      <c r="S835" s="28">
        <v>1</v>
      </c>
      <c r="AR835">
        <v>62</v>
      </c>
      <c r="AS835">
        <v>59</v>
      </c>
      <c r="AT835">
        <v>57.5</v>
      </c>
      <c r="AU835">
        <v>56</v>
      </c>
      <c r="AV835">
        <v>55.5</v>
      </c>
      <c r="AW835">
        <v>55</v>
      </c>
      <c r="AX835">
        <v>54</v>
      </c>
      <c r="AY835">
        <v>54.5</v>
      </c>
      <c r="AZ835">
        <v>55</v>
      </c>
      <c r="BA835">
        <v>63</v>
      </c>
      <c r="BB835">
        <v>72.5</v>
      </c>
      <c r="BC835">
        <v>75.5</v>
      </c>
      <c r="BD835">
        <v>78</v>
      </c>
      <c r="BE835">
        <v>80</v>
      </c>
      <c r="BF835">
        <v>83</v>
      </c>
      <c r="BG835">
        <v>85</v>
      </c>
      <c r="BH835">
        <v>86</v>
      </c>
      <c r="BI835">
        <v>86</v>
      </c>
      <c r="BJ835">
        <v>83.5</v>
      </c>
      <c r="BK835">
        <v>76.5</v>
      </c>
      <c r="BL835">
        <v>73.5</v>
      </c>
      <c r="BM835">
        <v>70</v>
      </c>
      <c r="BN835">
        <v>67.5</v>
      </c>
      <c r="BO835">
        <v>64.5</v>
      </c>
      <c r="DL835">
        <v>19</v>
      </c>
      <c r="DM835">
        <v>20</v>
      </c>
    </row>
    <row r="836" spans="1:117" hidden="1" x14ac:dyDescent="0.25">
      <c r="A836" t="s">
        <v>62</v>
      </c>
      <c r="B836" t="s">
        <v>108</v>
      </c>
      <c r="C836" t="s">
        <v>61</v>
      </c>
      <c r="D836" t="s">
        <v>108</v>
      </c>
      <c r="E836" t="s">
        <v>61</v>
      </c>
      <c r="F836" t="s">
        <v>61</v>
      </c>
      <c r="G836" t="s">
        <v>61</v>
      </c>
      <c r="H836" t="s">
        <v>61</v>
      </c>
      <c r="I836" t="s">
        <v>185</v>
      </c>
      <c r="J836" s="22">
        <v>43760</v>
      </c>
      <c r="K836" s="28">
        <v>18</v>
      </c>
      <c r="L836">
        <v>19</v>
      </c>
      <c r="M836">
        <v>2</v>
      </c>
      <c r="N836">
        <v>2</v>
      </c>
      <c r="O836">
        <v>0</v>
      </c>
      <c r="P836">
        <v>0</v>
      </c>
      <c r="Q836">
        <v>1</v>
      </c>
      <c r="R836">
        <v>1</v>
      </c>
      <c r="S836" s="28">
        <v>1</v>
      </c>
      <c r="AR836">
        <v>65.5</v>
      </c>
      <c r="AS836">
        <v>62.5</v>
      </c>
      <c r="AT836">
        <v>60</v>
      </c>
      <c r="AU836">
        <v>58.5</v>
      </c>
      <c r="AV836">
        <v>57</v>
      </c>
      <c r="AW836">
        <v>57</v>
      </c>
      <c r="AX836">
        <v>55</v>
      </c>
      <c r="AY836">
        <v>55</v>
      </c>
      <c r="AZ836">
        <v>57.5</v>
      </c>
      <c r="BA836">
        <v>63.5</v>
      </c>
      <c r="BB836">
        <v>67.5</v>
      </c>
      <c r="BC836">
        <v>70.5</v>
      </c>
      <c r="BD836">
        <v>74</v>
      </c>
      <c r="BE836">
        <v>77</v>
      </c>
      <c r="BF836">
        <v>79.5</v>
      </c>
      <c r="BG836">
        <v>81.5</v>
      </c>
      <c r="BH836">
        <v>82.5</v>
      </c>
      <c r="BI836">
        <v>83</v>
      </c>
      <c r="BJ836">
        <v>81</v>
      </c>
      <c r="BK836">
        <v>77.5</v>
      </c>
      <c r="BL836">
        <v>73</v>
      </c>
      <c r="BM836">
        <v>70.5</v>
      </c>
      <c r="BN836">
        <v>68.5</v>
      </c>
      <c r="BO836">
        <v>66</v>
      </c>
      <c r="DL836">
        <v>18</v>
      </c>
      <c r="DM836">
        <v>19</v>
      </c>
    </row>
    <row r="837" spans="1:117" hidden="1" x14ac:dyDescent="0.25">
      <c r="A837" t="s">
        <v>62</v>
      </c>
      <c r="B837" t="s">
        <v>39</v>
      </c>
      <c r="C837" t="s">
        <v>39</v>
      </c>
      <c r="D837" t="s">
        <v>61</v>
      </c>
      <c r="E837" t="s">
        <v>61</v>
      </c>
      <c r="F837" t="s">
        <v>61</v>
      </c>
      <c r="G837" t="s">
        <v>61</v>
      </c>
      <c r="H837" t="s">
        <v>61</v>
      </c>
      <c r="I837" t="s">
        <v>185</v>
      </c>
      <c r="J837" s="22">
        <v>43760</v>
      </c>
      <c r="K837" s="28">
        <v>18</v>
      </c>
      <c r="L837">
        <v>19</v>
      </c>
      <c r="M837">
        <v>1</v>
      </c>
      <c r="N837">
        <v>1</v>
      </c>
      <c r="O837">
        <v>0</v>
      </c>
      <c r="P837">
        <v>1</v>
      </c>
      <c r="Q837">
        <v>1</v>
      </c>
      <c r="R837">
        <v>1</v>
      </c>
      <c r="S837" s="28">
        <v>1</v>
      </c>
      <c r="AR837">
        <v>65.5</v>
      </c>
      <c r="AS837">
        <v>62.5</v>
      </c>
      <c r="AT837">
        <v>60</v>
      </c>
      <c r="AU837">
        <v>58.5</v>
      </c>
      <c r="AV837">
        <v>57</v>
      </c>
      <c r="AW837">
        <v>57</v>
      </c>
      <c r="AX837">
        <v>55</v>
      </c>
      <c r="AY837">
        <v>55</v>
      </c>
      <c r="AZ837">
        <v>57.5</v>
      </c>
      <c r="BA837">
        <v>63.5</v>
      </c>
      <c r="BB837">
        <v>67.5</v>
      </c>
      <c r="BC837">
        <v>70.5</v>
      </c>
      <c r="BD837">
        <v>74</v>
      </c>
      <c r="BE837">
        <v>77</v>
      </c>
      <c r="BF837">
        <v>79.5</v>
      </c>
      <c r="BG837">
        <v>81.5</v>
      </c>
      <c r="BH837">
        <v>82.5</v>
      </c>
      <c r="BI837">
        <v>83</v>
      </c>
      <c r="BJ837">
        <v>81</v>
      </c>
      <c r="BK837">
        <v>77.5</v>
      </c>
      <c r="BL837">
        <v>73</v>
      </c>
      <c r="BM837">
        <v>70.5</v>
      </c>
      <c r="BN837">
        <v>68.5</v>
      </c>
      <c r="BO837">
        <v>66</v>
      </c>
      <c r="DL837">
        <v>18</v>
      </c>
      <c r="DM837">
        <v>19</v>
      </c>
    </row>
    <row r="838" spans="1:117" hidden="1" x14ac:dyDescent="0.25">
      <c r="A838" t="s">
        <v>62</v>
      </c>
      <c r="B838" t="s">
        <v>202</v>
      </c>
      <c r="C838" t="s">
        <v>61</v>
      </c>
      <c r="D838" t="s">
        <v>61</v>
      </c>
      <c r="E838" t="s">
        <v>61</v>
      </c>
      <c r="F838" t="s">
        <v>97</v>
      </c>
      <c r="G838" t="s">
        <v>61</v>
      </c>
      <c r="H838" t="s">
        <v>61</v>
      </c>
      <c r="I838" t="s">
        <v>185</v>
      </c>
      <c r="J838" s="22">
        <v>43760</v>
      </c>
      <c r="K838" s="28">
        <v>19</v>
      </c>
      <c r="L838">
        <v>20</v>
      </c>
      <c r="M838">
        <v>26</v>
      </c>
      <c r="N838">
        <v>26</v>
      </c>
      <c r="O838">
        <v>0</v>
      </c>
      <c r="P838">
        <v>0</v>
      </c>
      <c r="Q838">
        <v>0</v>
      </c>
      <c r="R838">
        <v>1</v>
      </c>
      <c r="S838" s="28">
        <v>1</v>
      </c>
      <c r="AR838">
        <v>61.442309999999999</v>
      </c>
      <c r="AS838">
        <v>59.326920000000001</v>
      </c>
      <c r="AT838">
        <v>57.788460000000001</v>
      </c>
      <c r="AU838">
        <v>57.057690000000001</v>
      </c>
      <c r="AV838">
        <v>56.365380000000002</v>
      </c>
      <c r="AW838">
        <v>55.634619999999998</v>
      </c>
      <c r="AX838">
        <v>55.192309999999999</v>
      </c>
      <c r="AY838">
        <v>54.865380000000002</v>
      </c>
      <c r="AZ838">
        <v>56.653849999999998</v>
      </c>
      <c r="BA838">
        <v>63.557690000000001</v>
      </c>
      <c r="BB838">
        <v>70.269229999999993</v>
      </c>
      <c r="BC838">
        <v>75.134609999999995</v>
      </c>
      <c r="BD838">
        <v>79.038460000000001</v>
      </c>
      <c r="BE838">
        <v>81.942310000000006</v>
      </c>
      <c r="BF838">
        <v>83.153850000000006</v>
      </c>
      <c r="BG838">
        <v>83.384609999999995</v>
      </c>
      <c r="BH838">
        <v>83.615390000000005</v>
      </c>
      <c r="BI838">
        <v>81.807689999999994</v>
      </c>
      <c r="BJ838">
        <v>78.038460000000001</v>
      </c>
      <c r="BK838">
        <v>73.230770000000007</v>
      </c>
      <c r="BL838">
        <v>70.019229999999993</v>
      </c>
      <c r="BM838">
        <v>67.096149999999994</v>
      </c>
      <c r="BN838">
        <v>65.173079999999999</v>
      </c>
      <c r="BO838">
        <v>63.057690000000001</v>
      </c>
      <c r="DL838">
        <v>19</v>
      </c>
      <c r="DM838">
        <v>20</v>
      </c>
    </row>
    <row r="839" spans="1:117" hidden="1" x14ac:dyDescent="0.25">
      <c r="A839" t="s">
        <v>62</v>
      </c>
      <c r="B839" t="s">
        <v>189</v>
      </c>
      <c r="C839" t="s">
        <v>189</v>
      </c>
      <c r="D839" t="s">
        <v>61</v>
      </c>
      <c r="E839" t="s">
        <v>61</v>
      </c>
      <c r="F839" t="s">
        <v>61</v>
      </c>
      <c r="G839" t="s">
        <v>61</v>
      </c>
      <c r="H839" t="s">
        <v>61</v>
      </c>
      <c r="I839" t="s">
        <v>185</v>
      </c>
      <c r="J839" s="22">
        <v>43760</v>
      </c>
      <c r="K839" s="28">
        <v>19</v>
      </c>
      <c r="L839">
        <v>20</v>
      </c>
      <c r="M839">
        <v>2</v>
      </c>
      <c r="N839">
        <v>2</v>
      </c>
      <c r="O839">
        <v>0</v>
      </c>
      <c r="P839">
        <v>0</v>
      </c>
      <c r="Q839">
        <v>1</v>
      </c>
      <c r="R839">
        <v>1</v>
      </c>
      <c r="S839" s="28">
        <v>1</v>
      </c>
      <c r="AR839">
        <v>64</v>
      </c>
      <c r="AS839">
        <v>61</v>
      </c>
      <c r="AT839">
        <v>59</v>
      </c>
      <c r="AU839">
        <v>58</v>
      </c>
      <c r="AV839">
        <v>57</v>
      </c>
      <c r="AW839">
        <v>56</v>
      </c>
      <c r="AX839">
        <v>56</v>
      </c>
      <c r="AY839">
        <v>56</v>
      </c>
      <c r="AZ839">
        <v>57.5</v>
      </c>
      <c r="BA839">
        <v>62.5</v>
      </c>
      <c r="BB839">
        <v>69.5</v>
      </c>
      <c r="BC839">
        <v>73</v>
      </c>
      <c r="BD839">
        <v>77</v>
      </c>
      <c r="BE839">
        <v>79.5</v>
      </c>
      <c r="BF839">
        <v>81</v>
      </c>
      <c r="BG839">
        <v>82.5</v>
      </c>
      <c r="BH839">
        <v>83.5</v>
      </c>
      <c r="BI839">
        <v>83</v>
      </c>
      <c r="BJ839">
        <v>80</v>
      </c>
      <c r="BK839">
        <v>77</v>
      </c>
      <c r="BL839">
        <v>73.5</v>
      </c>
      <c r="BM839">
        <v>69.5</v>
      </c>
      <c r="BN839">
        <v>67.5</v>
      </c>
      <c r="BO839">
        <v>65.5</v>
      </c>
      <c r="DL839">
        <v>19</v>
      </c>
      <c r="DM839">
        <v>20</v>
      </c>
    </row>
    <row r="840" spans="1:117" hidden="1" x14ac:dyDescent="0.25">
      <c r="A840" t="s">
        <v>62</v>
      </c>
      <c r="B840" t="s">
        <v>101</v>
      </c>
      <c r="C840" t="s">
        <v>61</v>
      </c>
      <c r="D840" t="s">
        <v>61</v>
      </c>
      <c r="E840" t="s">
        <v>61</v>
      </c>
      <c r="F840" t="s">
        <v>61</v>
      </c>
      <c r="G840" t="s">
        <v>61</v>
      </c>
      <c r="H840" t="s">
        <v>101</v>
      </c>
      <c r="I840" t="s">
        <v>185</v>
      </c>
      <c r="J840" s="22">
        <v>43760</v>
      </c>
      <c r="K840" s="28">
        <v>18</v>
      </c>
      <c r="L840">
        <v>19</v>
      </c>
      <c r="M840">
        <v>2</v>
      </c>
      <c r="N840">
        <v>2</v>
      </c>
      <c r="O840">
        <v>0</v>
      </c>
      <c r="P840">
        <v>0</v>
      </c>
      <c r="Q840">
        <v>1</v>
      </c>
      <c r="R840">
        <v>1</v>
      </c>
      <c r="S840" s="28">
        <v>1</v>
      </c>
      <c r="AR840">
        <v>65.5</v>
      </c>
      <c r="AS840">
        <v>62.5</v>
      </c>
      <c r="AT840">
        <v>60</v>
      </c>
      <c r="AU840">
        <v>58.5</v>
      </c>
      <c r="AV840">
        <v>57</v>
      </c>
      <c r="AW840">
        <v>57</v>
      </c>
      <c r="AX840">
        <v>55</v>
      </c>
      <c r="AY840">
        <v>55</v>
      </c>
      <c r="AZ840">
        <v>57.5</v>
      </c>
      <c r="BA840">
        <v>63.5</v>
      </c>
      <c r="BB840">
        <v>67.5</v>
      </c>
      <c r="BC840">
        <v>70.5</v>
      </c>
      <c r="BD840">
        <v>74</v>
      </c>
      <c r="BE840">
        <v>77</v>
      </c>
      <c r="BF840">
        <v>79.5</v>
      </c>
      <c r="BG840">
        <v>81.5</v>
      </c>
      <c r="BH840">
        <v>82.5</v>
      </c>
      <c r="BI840">
        <v>83</v>
      </c>
      <c r="BJ840">
        <v>81</v>
      </c>
      <c r="BK840">
        <v>77.5</v>
      </c>
      <c r="BL840">
        <v>73</v>
      </c>
      <c r="BM840">
        <v>70.5</v>
      </c>
      <c r="BN840">
        <v>68.5</v>
      </c>
      <c r="BO840">
        <v>66</v>
      </c>
      <c r="DL840">
        <v>18</v>
      </c>
      <c r="DM840">
        <v>19</v>
      </c>
    </row>
    <row r="841" spans="1:117" hidden="1" x14ac:dyDescent="0.25">
      <c r="A841" t="s">
        <v>62</v>
      </c>
      <c r="B841" t="s">
        <v>108</v>
      </c>
      <c r="C841" t="s">
        <v>61</v>
      </c>
      <c r="D841" t="s">
        <v>108</v>
      </c>
      <c r="E841" t="s">
        <v>61</v>
      </c>
      <c r="F841" t="s">
        <v>61</v>
      </c>
      <c r="G841" t="s">
        <v>61</v>
      </c>
      <c r="H841" t="s">
        <v>61</v>
      </c>
      <c r="I841" t="s">
        <v>185</v>
      </c>
      <c r="J841" s="22">
        <v>43760</v>
      </c>
      <c r="K841" s="28">
        <v>19</v>
      </c>
      <c r="L841">
        <v>20</v>
      </c>
      <c r="M841">
        <v>26</v>
      </c>
      <c r="N841">
        <v>26</v>
      </c>
      <c r="O841">
        <v>0</v>
      </c>
      <c r="P841">
        <v>0</v>
      </c>
      <c r="Q841">
        <v>0</v>
      </c>
      <c r="R841">
        <v>1</v>
      </c>
      <c r="S841" s="28">
        <v>1</v>
      </c>
      <c r="AR841">
        <v>61.442309999999999</v>
      </c>
      <c r="AS841">
        <v>59.326920000000001</v>
      </c>
      <c r="AT841">
        <v>57.788460000000001</v>
      </c>
      <c r="AU841">
        <v>57.057690000000001</v>
      </c>
      <c r="AV841">
        <v>56.365380000000002</v>
      </c>
      <c r="AW841">
        <v>55.634619999999998</v>
      </c>
      <c r="AX841">
        <v>55.192309999999999</v>
      </c>
      <c r="AY841">
        <v>54.865380000000002</v>
      </c>
      <c r="AZ841">
        <v>56.653849999999998</v>
      </c>
      <c r="BA841">
        <v>63.557690000000001</v>
      </c>
      <c r="BB841">
        <v>70.269229999999993</v>
      </c>
      <c r="BC841">
        <v>75.134609999999995</v>
      </c>
      <c r="BD841">
        <v>79.038460000000001</v>
      </c>
      <c r="BE841">
        <v>81.942310000000006</v>
      </c>
      <c r="BF841">
        <v>83.153850000000006</v>
      </c>
      <c r="BG841">
        <v>83.384609999999995</v>
      </c>
      <c r="BH841">
        <v>83.615390000000005</v>
      </c>
      <c r="BI841">
        <v>81.807689999999994</v>
      </c>
      <c r="BJ841">
        <v>78.038460000000001</v>
      </c>
      <c r="BK841">
        <v>73.230770000000007</v>
      </c>
      <c r="BL841">
        <v>70.019229999999993</v>
      </c>
      <c r="BM841">
        <v>67.096149999999994</v>
      </c>
      <c r="BN841">
        <v>65.173079999999999</v>
      </c>
      <c r="BO841">
        <v>63.057690000000001</v>
      </c>
      <c r="DL841">
        <v>19</v>
      </c>
      <c r="DM841">
        <v>20</v>
      </c>
    </row>
    <row r="842" spans="1:117" hidden="1" x14ac:dyDescent="0.25">
      <c r="A842" t="s">
        <v>62</v>
      </c>
      <c r="B842" t="s">
        <v>29</v>
      </c>
      <c r="C842" t="s">
        <v>29</v>
      </c>
      <c r="D842" t="s">
        <v>61</v>
      </c>
      <c r="E842" t="s">
        <v>61</v>
      </c>
      <c r="F842" t="s">
        <v>61</v>
      </c>
      <c r="G842" t="s">
        <v>61</v>
      </c>
      <c r="H842" t="s">
        <v>61</v>
      </c>
      <c r="I842" t="s">
        <v>185</v>
      </c>
      <c r="J842" s="22">
        <v>43760</v>
      </c>
      <c r="K842" s="28">
        <v>19</v>
      </c>
      <c r="L842">
        <v>20</v>
      </c>
      <c r="M842">
        <v>1</v>
      </c>
      <c r="N842">
        <v>1</v>
      </c>
      <c r="O842">
        <v>0</v>
      </c>
      <c r="P842">
        <v>1</v>
      </c>
      <c r="Q842">
        <v>1</v>
      </c>
      <c r="R842">
        <v>1</v>
      </c>
      <c r="S842" s="28">
        <v>1</v>
      </c>
      <c r="AR842">
        <v>56</v>
      </c>
      <c r="AS842">
        <v>57</v>
      </c>
      <c r="AT842">
        <v>53</v>
      </c>
      <c r="AU842">
        <v>52</v>
      </c>
      <c r="AV842">
        <v>49</v>
      </c>
      <c r="AW842">
        <v>46.5</v>
      </c>
      <c r="AX842">
        <v>44.5</v>
      </c>
      <c r="AY842">
        <v>43.5</v>
      </c>
      <c r="AZ842">
        <v>50</v>
      </c>
      <c r="BA842">
        <v>58.5</v>
      </c>
      <c r="BB842">
        <v>62.5</v>
      </c>
      <c r="BC842">
        <v>70</v>
      </c>
      <c r="BD842">
        <v>77</v>
      </c>
      <c r="BE842">
        <v>82</v>
      </c>
      <c r="BF842">
        <v>86</v>
      </c>
      <c r="BG842">
        <v>87</v>
      </c>
      <c r="BH842">
        <v>88</v>
      </c>
      <c r="BI842">
        <v>86.5</v>
      </c>
      <c r="BJ842">
        <v>81.5</v>
      </c>
      <c r="BK842">
        <v>76.5</v>
      </c>
      <c r="BL842">
        <v>73</v>
      </c>
      <c r="BM842">
        <v>69.5</v>
      </c>
      <c r="BN842">
        <v>64</v>
      </c>
      <c r="BO842">
        <v>58</v>
      </c>
      <c r="DL842">
        <v>19</v>
      </c>
      <c r="DM842">
        <v>20</v>
      </c>
    </row>
    <row r="843" spans="1:117" hidden="1" x14ac:dyDescent="0.25">
      <c r="A843" t="s">
        <v>62</v>
      </c>
      <c r="B843" t="s">
        <v>35</v>
      </c>
      <c r="C843" t="s">
        <v>61</v>
      </c>
      <c r="D843" t="s">
        <v>61</v>
      </c>
      <c r="E843" t="s">
        <v>35</v>
      </c>
      <c r="F843" t="s">
        <v>61</v>
      </c>
      <c r="G843" t="s">
        <v>61</v>
      </c>
      <c r="H843" t="s">
        <v>61</v>
      </c>
      <c r="I843" t="s">
        <v>185</v>
      </c>
      <c r="J843" s="22">
        <v>43760</v>
      </c>
      <c r="K843" s="28">
        <v>19</v>
      </c>
      <c r="L843">
        <v>20</v>
      </c>
      <c r="M843">
        <v>12</v>
      </c>
      <c r="N843">
        <v>12</v>
      </c>
      <c r="O843">
        <v>0</v>
      </c>
      <c r="P843">
        <v>0</v>
      </c>
      <c r="Q843">
        <v>1</v>
      </c>
      <c r="R843">
        <v>1</v>
      </c>
      <c r="S843" s="28">
        <v>1</v>
      </c>
      <c r="AR843">
        <v>60.583329999999997</v>
      </c>
      <c r="AS843">
        <v>58.458329999999997</v>
      </c>
      <c r="AT843">
        <v>56.833329999999997</v>
      </c>
      <c r="AU843">
        <v>56.25</v>
      </c>
      <c r="AV843">
        <v>55.625</v>
      </c>
      <c r="AW843">
        <v>54.958329999999997</v>
      </c>
      <c r="AX843">
        <v>54.625</v>
      </c>
      <c r="AY843">
        <v>54.083329999999997</v>
      </c>
      <c r="AZ843">
        <v>56.125</v>
      </c>
      <c r="BA843">
        <v>63.25</v>
      </c>
      <c r="BB843">
        <v>69.708340000000007</v>
      </c>
      <c r="BC843">
        <v>74.75</v>
      </c>
      <c r="BD843">
        <v>78.666659999999993</v>
      </c>
      <c r="BE843">
        <v>81.75</v>
      </c>
      <c r="BF843">
        <v>82.833340000000007</v>
      </c>
      <c r="BG843">
        <v>83.083340000000007</v>
      </c>
      <c r="BH843">
        <v>83.416659999999993</v>
      </c>
      <c r="BI843">
        <v>81.625</v>
      </c>
      <c r="BJ843">
        <v>77.458340000000007</v>
      </c>
      <c r="BK843">
        <v>72.375</v>
      </c>
      <c r="BL843">
        <v>69.041659999999993</v>
      </c>
      <c r="BM843">
        <v>66.333340000000007</v>
      </c>
      <c r="BN843">
        <v>64.5</v>
      </c>
      <c r="BO843">
        <v>62.375</v>
      </c>
      <c r="DL843">
        <v>19</v>
      </c>
      <c r="DM843">
        <v>20</v>
      </c>
    </row>
    <row r="844" spans="1:117" hidden="1" x14ac:dyDescent="0.25">
      <c r="A844" t="s">
        <v>62</v>
      </c>
      <c r="B844" t="s">
        <v>32</v>
      </c>
      <c r="C844" t="s">
        <v>32</v>
      </c>
      <c r="D844" t="s">
        <v>61</v>
      </c>
      <c r="E844" t="s">
        <v>61</v>
      </c>
      <c r="F844" t="s">
        <v>61</v>
      </c>
      <c r="G844" t="s">
        <v>61</v>
      </c>
      <c r="H844" t="s">
        <v>61</v>
      </c>
      <c r="I844" t="s">
        <v>185</v>
      </c>
      <c r="J844" s="22">
        <v>43760</v>
      </c>
      <c r="K844" s="28">
        <v>19</v>
      </c>
      <c r="L844">
        <v>20</v>
      </c>
      <c r="M844">
        <v>1</v>
      </c>
      <c r="N844">
        <v>1</v>
      </c>
      <c r="O844">
        <v>0</v>
      </c>
      <c r="P844">
        <v>1</v>
      </c>
      <c r="Q844">
        <v>1</v>
      </c>
      <c r="R844">
        <v>1</v>
      </c>
      <c r="S844" s="28">
        <v>1</v>
      </c>
      <c r="AR844">
        <v>65.5</v>
      </c>
      <c r="AS844">
        <v>63.5</v>
      </c>
      <c r="AT844">
        <v>64.5</v>
      </c>
      <c r="AU844">
        <v>62</v>
      </c>
      <c r="AV844">
        <v>59.5</v>
      </c>
      <c r="AW844">
        <v>56.5</v>
      </c>
      <c r="AX844">
        <v>55</v>
      </c>
      <c r="AY844">
        <v>54.5</v>
      </c>
      <c r="AZ844">
        <v>55</v>
      </c>
      <c r="BA844">
        <v>62</v>
      </c>
      <c r="BB844">
        <v>70</v>
      </c>
      <c r="BC844">
        <v>75</v>
      </c>
      <c r="BD844">
        <v>78</v>
      </c>
      <c r="BE844">
        <v>80</v>
      </c>
      <c r="BF844">
        <v>83</v>
      </c>
      <c r="BG844">
        <v>86</v>
      </c>
      <c r="BH844">
        <v>88.5</v>
      </c>
      <c r="BI844">
        <v>87.5</v>
      </c>
      <c r="BJ844">
        <v>83</v>
      </c>
      <c r="BK844">
        <v>80</v>
      </c>
      <c r="BL844">
        <v>78.5</v>
      </c>
      <c r="BM844">
        <v>74</v>
      </c>
      <c r="BN844">
        <v>69.5</v>
      </c>
      <c r="BO844">
        <v>68</v>
      </c>
      <c r="DL844">
        <v>19</v>
      </c>
      <c r="DM844">
        <v>20</v>
      </c>
    </row>
    <row r="845" spans="1:117" hidden="1" x14ac:dyDescent="0.25">
      <c r="A845" t="s">
        <v>62</v>
      </c>
      <c r="B845" t="s">
        <v>104</v>
      </c>
      <c r="C845" t="s">
        <v>104</v>
      </c>
      <c r="D845" t="s">
        <v>61</v>
      </c>
      <c r="E845" t="s">
        <v>61</v>
      </c>
      <c r="F845" t="s">
        <v>61</v>
      </c>
      <c r="G845" t="s">
        <v>61</v>
      </c>
      <c r="H845" t="s">
        <v>61</v>
      </c>
      <c r="I845" t="s">
        <v>185</v>
      </c>
      <c r="J845" s="22">
        <v>43760</v>
      </c>
      <c r="K845" s="28">
        <v>19</v>
      </c>
      <c r="L845">
        <v>20</v>
      </c>
      <c r="M845">
        <v>1</v>
      </c>
      <c r="N845">
        <v>1</v>
      </c>
      <c r="O845">
        <v>0</v>
      </c>
      <c r="P845">
        <v>1</v>
      </c>
      <c r="Q845">
        <v>1</v>
      </c>
      <c r="R845">
        <v>1</v>
      </c>
      <c r="S845" s="28">
        <v>1</v>
      </c>
      <c r="AR845">
        <v>63</v>
      </c>
      <c r="AS845">
        <v>60.5</v>
      </c>
      <c r="AT845">
        <v>58.5</v>
      </c>
      <c r="AU845">
        <v>57.5</v>
      </c>
      <c r="AV845">
        <v>56.5</v>
      </c>
      <c r="AW845">
        <v>55</v>
      </c>
      <c r="AX845">
        <v>54.5</v>
      </c>
      <c r="AY845">
        <v>55</v>
      </c>
      <c r="AZ845">
        <v>55.5</v>
      </c>
      <c r="BA845">
        <v>62</v>
      </c>
      <c r="BB845">
        <v>67.5</v>
      </c>
      <c r="BC845">
        <v>71</v>
      </c>
      <c r="BD845">
        <v>74.5</v>
      </c>
      <c r="BE845">
        <v>77.5</v>
      </c>
      <c r="BF845">
        <v>79.5</v>
      </c>
      <c r="BG845">
        <v>82</v>
      </c>
      <c r="BH845">
        <v>84</v>
      </c>
      <c r="BI845">
        <v>83.5</v>
      </c>
      <c r="BJ845">
        <v>81</v>
      </c>
      <c r="BK845">
        <v>75.5</v>
      </c>
      <c r="BL845">
        <v>72</v>
      </c>
      <c r="BM845">
        <v>69.5</v>
      </c>
      <c r="BN845">
        <v>68.5</v>
      </c>
      <c r="BO845">
        <v>65</v>
      </c>
      <c r="DL845">
        <v>19</v>
      </c>
      <c r="DM845">
        <v>20</v>
      </c>
    </row>
    <row r="846" spans="1:117" hidden="1" x14ac:dyDescent="0.25">
      <c r="A846" t="s">
        <v>62</v>
      </c>
      <c r="B846" t="s">
        <v>61</v>
      </c>
      <c r="C846" t="s">
        <v>61</v>
      </c>
      <c r="D846" t="s">
        <v>61</v>
      </c>
      <c r="E846" t="s">
        <v>61</v>
      </c>
      <c r="F846" t="s">
        <v>61</v>
      </c>
      <c r="G846" t="s">
        <v>61</v>
      </c>
      <c r="H846" t="s">
        <v>61</v>
      </c>
      <c r="I846" t="s">
        <v>185</v>
      </c>
      <c r="J846" s="22">
        <v>43760</v>
      </c>
      <c r="K846" s="28">
        <v>19</v>
      </c>
      <c r="L846">
        <v>19</v>
      </c>
      <c r="M846">
        <v>28</v>
      </c>
      <c r="N846">
        <v>28</v>
      </c>
      <c r="O846">
        <v>1</v>
      </c>
      <c r="P846">
        <v>0</v>
      </c>
      <c r="Q846">
        <v>0</v>
      </c>
      <c r="R846">
        <v>1</v>
      </c>
      <c r="S846" s="28">
        <v>1</v>
      </c>
      <c r="AR846">
        <v>61.732140000000001</v>
      </c>
      <c r="AS846">
        <v>59.553570000000001</v>
      </c>
      <c r="AT846">
        <v>57.946429999999999</v>
      </c>
      <c r="AU846">
        <v>57.160710000000002</v>
      </c>
      <c r="AV846">
        <v>56.410710000000002</v>
      </c>
      <c r="AW846">
        <v>55.732140000000001</v>
      </c>
      <c r="AX846">
        <v>55.178570000000001</v>
      </c>
      <c r="AY846">
        <v>54.875</v>
      </c>
      <c r="AZ846">
        <v>56.714289999999998</v>
      </c>
      <c r="BA846">
        <v>63.553570000000001</v>
      </c>
      <c r="BB846">
        <v>70.071430000000007</v>
      </c>
      <c r="BC846">
        <v>74.803569999999993</v>
      </c>
      <c r="BD846">
        <v>78.678569999999993</v>
      </c>
      <c r="BE846">
        <v>81.589290000000005</v>
      </c>
      <c r="BF846">
        <v>82.892859999999999</v>
      </c>
      <c r="BG846">
        <v>83.25</v>
      </c>
      <c r="BH846">
        <v>83.535709999999995</v>
      </c>
      <c r="BI846">
        <v>81.892859999999999</v>
      </c>
      <c r="BJ846">
        <v>78.25</v>
      </c>
      <c r="BK846">
        <v>73.535709999999995</v>
      </c>
      <c r="BL846">
        <v>70.232150000000004</v>
      </c>
      <c r="BM846">
        <v>67.339290000000005</v>
      </c>
      <c r="BN846">
        <v>65.410719999999998</v>
      </c>
      <c r="BO846">
        <v>63.267859999999999</v>
      </c>
      <c r="DL846">
        <v>18</v>
      </c>
      <c r="DM846">
        <v>20</v>
      </c>
    </row>
    <row r="847" spans="1:117" hidden="1" x14ac:dyDescent="0.25">
      <c r="A847" t="s">
        <v>62</v>
      </c>
      <c r="B847" t="s">
        <v>202</v>
      </c>
      <c r="C847" t="s">
        <v>61</v>
      </c>
      <c r="D847" t="s">
        <v>61</v>
      </c>
      <c r="E847" t="s">
        <v>61</v>
      </c>
      <c r="F847" t="s">
        <v>97</v>
      </c>
      <c r="G847" t="s">
        <v>61</v>
      </c>
      <c r="H847" t="s">
        <v>61</v>
      </c>
      <c r="I847" t="s">
        <v>185</v>
      </c>
      <c r="J847" s="22">
        <v>43760</v>
      </c>
      <c r="K847" s="28">
        <v>19</v>
      </c>
      <c r="L847">
        <v>19</v>
      </c>
      <c r="M847">
        <v>28</v>
      </c>
      <c r="N847">
        <v>28</v>
      </c>
      <c r="O847">
        <v>1</v>
      </c>
      <c r="P847">
        <v>0</v>
      </c>
      <c r="Q847">
        <v>0</v>
      </c>
      <c r="R847">
        <v>1</v>
      </c>
      <c r="S847" s="28">
        <v>1</v>
      </c>
      <c r="AR847">
        <v>61.732140000000001</v>
      </c>
      <c r="AS847">
        <v>59.553570000000001</v>
      </c>
      <c r="AT847">
        <v>57.946429999999999</v>
      </c>
      <c r="AU847">
        <v>57.160710000000002</v>
      </c>
      <c r="AV847">
        <v>56.410710000000002</v>
      </c>
      <c r="AW847">
        <v>55.732140000000001</v>
      </c>
      <c r="AX847">
        <v>55.178570000000001</v>
      </c>
      <c r="AY847">
        <v>54.875</v>
      </c>
      <c r="AZ847">
        <v>56.714289999999998</v>
      </c>
      <c r="BA847">
        <v>63.553570000000001</v>
      </c>
      <c r="BB847">
        <v>70.071430000000007</v>
      </c>
      <c r="BC847">
        <v>74.803569999999993</v>
      </c>
      <c r="BD847">
        <v>78.678569999999993</v>
      </c>
      <c r="BE847">
        <v>81.589290000000005</v>
      </c>
      <c r="BF847">
        <v>82.892859999999999</v>
      </c>
      <c r="BG847">
        <v>83.25</v>
      </c>
      <c r="BH847">
        <v>83.535709999999995</v>
      </c>
      <c r="BI847">
        <v>81.892859999999999</v>
      </c>
      <c r="BJ847">
        <v>78.25</v>
      </c>
      <c r="BK847">
        <v>73.535709999999995</v>
      </c>
      <c r="BL847">
        <v>70.232150000000004</v>
      </c>
      <c r="BM847">
        <v>67.339290000000005</v>
      </c>
      <c r="BN847">
        <v>65.410719999999998</v>
      </c>
      <c r="BO847">
        <v>63.267859999999999</v>
      </c>
      <c r="DL847">
        <v>18</v>
      </c>
      <c r="DM847">
        <v>20</v>
      </c>
    </row>
    <row r="848" spans="1:117" hidden="1" x14ac:dyDescent="0.25">
      <c r="A848" t="s">
        <v>62</v>
      </c>
      <c r="B848" t="s">
        <v>101</v>
      </c>
      <c r="C848" t="s">
        <v>61</v>
      </c>
      <c r="D848" t="s">
        <v>61</v>
      </c>
      <c r="E848" t="s">
        <v>61</v>
      </c>
      <c r="F848" t="s">
        <v>61</v>
      </c>
      <c r="G848" t="s">
        <v>61</v>
      </c>
      <c r="H848" t="s">
        <v>101</v>
      </c>
      <c r="I848" t="s">
        <v>185</v>
      </c>
      <c r="J848" s="22">
        <v>43760</v>
      </c>
      <c r="K848" s="28">
        <v>19</v>
      </c>
      <c r="L848">
        <v>19</v>
      </c>
      <c r="M848">
        <v>27</v>
      </c>
      <c r="N848">
        <v>27</v>
      </c>
      <c r="O848">
        <v>1</v>
      </c>
      <c r="P848">
        <v>0</v>
      </c>
      <c r="Q848">
        <v>0</v>
      </c>
      <c r="R848">
        <v>1</v>
      </c>
      <c r="S848" s="28">
        <v>1</v>
      </c>
      <c r="AR848">
        <v>61.72222</v>
      </c>
      <c r="AS848">
        <v>59.574069999999999</v>
      </c>
      <c r="AT848">
        <v>57.962960000000002</v>
      </c>
      <c r="AU848">
        <v>57.203699999999998</v>
      </c>
      <c r="AV848">
        <v>56.44444</v>
      </c>
      <c r="AW848">
        <v>55.759259999999998</v>
      </c>
      <c r="AX848">
        <v>55.22222</v>
      </c>
      <c r="AY848">
        <v>54.888890000000004</v>
      </c>
      <c r="AZ848">
        <v>56.77778</v>
      </c>
      <c r="BA848">
        <v>63.574069999999999</v>
      </c>
      <c r="BB848">
        <v>69.981480000000005</v>
      </c>
      <c r="BC848">
        <v>74.777780000000007</v>
      </c>
      <c r="BD848">
        <v>78.703699999999998</v>
      </c>
      <c r="BE848">
        <v>81.648150000000001</v>
      </c>
      <c r="BF848">
        <v>82.888890000000004</v>
      </c>
      <c r="BG848">
        <v>83.185190000000006</v>
      </c>
      <c r="BH848">
        <v>83.44444</v>
      </c>
      <c r="BI848">
        <v>81.740740000000002</v>
      </c>
      <c r="BJ848">
        <v>78.05556</v>
      </c>
      <c r="BK848">
        <v>73.425929999999994</v>
      </c>
      <c r="BL848">
        <v>70.111109999999996</v>
      </c>
      <c r="BM848">
        <v>67.240750000000006</v>
      </c>
      <c r="BN848">
        <v>65.333330000000004</v>
      </c>
      <c r="BO848">
        <v>63.22222</v>
      </c>
      <c r="DL848">
        <v>18</v>
      </c>
      <c r="DM848">
        <v>20</v>
      </c>
    </row>
    <row r="849" spans="1:117" hidden="1" x14ac:dyDescent="0.25">
      <c r="A849" t="s">
        <v>62</v>
      </c>
      <c r="B849" t="s">
        <v>35</v>
      </c>
      <c r="C849" t="s">
        <v>61</v>
      </c>
      <c r="D849" t="s">
        <v>61</v>
      </c>
      <c r="E849" t="s">
        <v>35</v>
      </c>
      <c r="F849" t="s">
        <v>61</v>
      </c>
      <c r="G849" t="s">
        <v>61</v>
      </c>
      <c r="H849" t="s">
        <v>61</v>
      </c>
      <c r="I849" t="s">
        <v>185</v>
      </c>
      <c r="J849" s="22">
        <v>43760</v>
      </c>
      <c r="K849" s="28">
        <v>19</v>
      </c>
      <c r="L849">
        <v>19</v>
      </c>
      <c r="M849">
        <v>14</v>
      </c>
      <c r="N849">
        <v>14</v>
      </c>
      <c r="O849">
        <v>1</v>
      </c>
      <c r="P849">
        <v>0</v>
      </c>
      <c r="Q849">
        <v>1</v>
      </c>
      <c r="R849">
        <v>1</v>
      </c>
      <c r="S849" s="28">
        <v>1</v>
      </c>
      <c r="AR849">
        <v>61.285710000000002</v>
      </c>
      <c r="AS849">
        <v>59.035710000000002</v>
      </c>
      <c r="AT849">
        <v>57.285710000000002</v>
      </c>
      <c r="AU849">
        <v>56.571429999999999</v>
      </c>
      <c r="AV849">
        <v>55.821429999999999</v>
      </c>
      <c r="AW849">
        <v>55.25</v>
      </c>
      <c r="AX849">
        <v>54.678570000000001</v>
      </c>
      <c r="AY849">
        <v>54.214289999999998</v>
      </c>
      <c r="AZ849">
        <v>56.321429999999999</v>
      </c>
      <c r="BA849">
        <v>63.285710000000002</v>
      </c>
      <c r="BB849">
        <v>69.392859999999999</v>
      </c>
      <c r="BC849">
        <v>74.142859999999999</v>
      </c>
      <c r="BD849">
        <v>78</v>
      </c>
      <c r="BE849">
        <v>81.071430000000007</v>
      </c>
      <c r="BF849">
        <v>82.357140000000001</v>
      </c>
      <c r="BG849">
        <v>82.857140000000001</v>
      </c>
      <c r="BH849">
        <v>83.285709999999995</v>
      </c>
      <c r="BI849">
        <v>81.821430000000007</v>
      </c>
      <c r="BJ849">
        <v>77.964290000000005</v>
      </c>
      <c r="BK849">
        <v>73.107140000000001</v>
      </c>
      <c r="BL849">
        <v>69.607140000000001</v>
      </c>
      <c r="BM849">
        <v>66.928569999999993</v>
      </c>
      <c r="BN849">
        <v>65.071430000000007</v>
      </c>
      <c r="BO849">
        <v>62.892859999999999</v>
      </c>
      <c r="DL849">
        <v>18</v>
      </c>
      <c r="DM849">
        <v>20</v>
      </c>
    </row>
    <row r="850" spans="1:117" hidden="1" x14ac:dyDescent="0.25">
      <c r="A850" t="s">
        <v>62</v>
      </c>
      <c r="B850" t="s">
        <v>189</v>
      </c>
      <c r="C850" t="s">
        <v>189</v>
      </c>
      <c r="D850" t="s">
        <v>61</v>
      </c>
      <c r="E850" t="s">
        <v>61</v>
      </c>
      <c r="F850" t="s">
        <v>61</v>
      </c>
      <c r="G850" t="s">
        <v>61</v>
      </c>
      <c r="H850" t="s">
        <v>61</v>
      </c>
      <c r="I850" t="s">
        <v>185</v>
      </c>
      <c r="J850" s="22">
        <v>43760</v>
      </c>
      <c r="K850" s="28">
        <v>19</v>
      </c>
      <c r="L850">
        <v>19</v>
      </c>
      <c r="M850">
        <v>3</v>
      </c>
      <c r="N850">
        <v>3</v>
      </c>
      <c r="O850">
        <v>1</v>
      </c>
      <c r="P850">
        <v>0</v>
      </c>
      <c r="Q850">
        <v>1</v>
      </c>
      <c r="R850">
        <v>1</v>
      </c>
      <c r="S850" s="28">
        <v>1</v>
      </c>
      <c r="AR850">
        <v>64.5</v>
      </c>
      <c r="AS850">
        <v>61.5</v>
      </c>
      <c r="AT850">
        <v>59.333329999999997</v>
      </c>
      <c r="AU850">
        <v>58.166670000000003</v>
      </c>
      <c r="AV850">
        <v>57</v>
      </c>
      <c r="AW850">
        <v>56.333329999999997</v>
      </c>
      <c r="AX850">
        <v>55.666670000000003</v>
      </c>
      <c r="AY850">
        <v>55.666670000000003</v>
      </c>
      <c r="AZ850">
        <v>57.5</v>
      </c>
      <c r="BA850">
        <v>62.833329999999997</v>
      </c>
      <c r="BB850">
        <v>68.833330000000004</v>
      </c>
      <c r="BC850">
        <v>72.166669999999996</v>
      </c>
      <c r="BD850">
        <v>76</v>
      </c>
      <c r="BE850">
        <v>78.666669999999996</v>
      </c>
      <c r="BF850">
        <v>80.5</v>
      </c>
      <c r="BG850">
        <v>82.166669999999996</v>
      </c>
      <c r="BH850">
        <v>83.166669999999996</v>
      </c>
      <c r="BI850">
        <v>83</v>
      </c>
      <c r="BJ850">
        <v>80.333330000000004</v>
      </c>
      <c r="BK850">
        <v>77.166669999999996</v>
      </c>
      <c r="BL850">
        <v>73.333330000000004</v>
      </c>
      <c r="BM850">
        <v>69.833330000000004</v>
      </c>
      <c r="BN850">
        <v>67.833330000000004</v>
      </c>
      <c r="BO850">
        <v>65.666669999999996</v>
      </c>
      <c r="DL850">
        <v>18</v>
      </c>
      <c r="DM850">
        <v>20</v>
      </c>
    </row>
    <row r="851" spans="1:117" hidden="1" x14ac:dyDescent="0.25">
      <c r="A851" t="s">
        <v>62</v>
      </c>
      <c r="B851" t="s">
        <v>30</v>
      </c>
      <c r="C851" t="s">
        <v>61</v>
      </c>
      <c r="D851" t="s">
        <v>61</v>
      </c>
      <c r="E851" t="s">
        <v>30</v>
      </c>
      <c r="F851" t="s">
        <v>61</v>
      </c>
      <c r="G851" t="s">
        <v>61</v>
      </c>
      <c r="H851" t="s">
        <v>61</v>
      </c>
      <c r="I851" t="s">
        <v>184</v>
      </c>
      <c r="J851" s="22">
        <v>43760</v>
      </c>
      <c r="K851" s="28">
        <v>18</v>
      </c>
      <c r="L851">
        <v>19</v>
      </c>
      <c r="M851">
        <v>1</v>
      </c>
      <c r="N851">
        <v>1</v>
      </c>
      <c r="O851">
        <v>0</v>
      </c>
      <c r="P851">
        <v>1</v>
      </c>
      <c r="Q851">
        <v>1</v>
      </c>
      <c r="R851">
        <v>1</v>
      </c>
      <c r="S851" s="28">
        <v>1</v>
      </c>
      <c r="AR851">
        <v>63</v>
      </c>
      <c r="AS851">
        <v>60.5</v>
      </c>
      <c r="AT851">
        <v>59.5</v>
      </c>
      <c r="AU851">
        <v>57.5</v>
      </c>
      <c r="AV851">
        <v>56.5</v>
      </c>
      <c r="AW851">
        <v>57</v>
      </c>
      <c r="AX851">
        <v>60.5</v>
      </c>
      <c r="AY851">
        <v>66.5</v>
      </c>
      <c r="AZ851">
        <v>65</v>
      </c>
      <c r="BA851">
        <v>69.5</v>
      </c>
      <c r="BB851">
        <v>73.5</v>
      </c>
      <c r="BC851">
        <v>78.5</v>
      </c>
      <c r="BD851">
        <v>81.5</v>
      </c>
      <c r="BE851">
        <v>83.5</v>
      </c>
      <c r="BF851">
        <v>84</v>
      </c>
      <c r="BG851">
        <v>85</v>
      </c>
      <c r="BH851">
        <v>86</v>
      </c>
      <c r="BI851">
        <v>85</v>
      </c>
      <c r="BJ851">
        <v>82.5</v>
      </c>
      <c r="BK851">
        <v>77.5</v>
      </c>
      <c r="BL851">
        <v>74</v>
      </c>
      <c r="BM851">
        <v>70.5</v>
      </c>
      <c r="BN851">
        <v>67</v>
      </c>
      <c r="BO851">
        <v>65</v>
      </c>
      <c r="DE851" s="24"/>
      <c r="DF851" s="24"/>
      <c r="DL851">
        <v>18</v>
      </c>
      <c r="DM851">
        <v>19</v>
      </c>
    </row>
    <row r="852" spans="1:117" hidden="1" x14ac:dyDescent="0.25">
      <c r="A852" t="s">
        <v>62</v>
      </c>
      <c r="B852" t="s">
        <v>34</v>
      </c>
      <c r="C852" t="s">
        <v>34</v>
      </c>
      <c r="D852" t="s">
        <v>61</v>
      </c>
      <c r="E852" t="s">
        <v>61</v>
      </c>
      <c r="F852" t="s">
        <v>61</v>
      </c>
      <c r="G852" t="s">
        <v>61</v>
      </c>
      <c r="H852" t="s">
        <v>61</v>
      </c>
      <c r="I852" t="s">
        <v>184</v>
      </c>
      <c r="J852" s="22">
        <v>43760</v>
      </c>
      <c r="K852" s="28">
        <v>18</v>
      </c>
      <c r="L852">
        <v>19</v>
      </c>
      <c r="M852">
        <v>1</v>
      </c>
      <c r="N852">
        <v>1</v>
      </c>
      <c r="O852">
        <v>0</v>
      </c>
      <c r="P852">
        <v>1</v>
      </c>
      <c r="Q852">
        <v>1</v>
      </c>
      <c r="R852">
        <v>1</v>
      </c>
      <c r="S852" s="28">
        <v>1</v>
      </c>
      <c r="AR852">
        <v>62</v>
      </c>
      <c r="AS852">
        <v>59</v>
      </c>
      <c r="AT852">
        <v>57.5</v>
      </c>
      <c r="AU852">
        <v>56</v>
      </c>
      <c r="AV852">
        <v>55.5</v>
      </c>
      <c r="AW852">
        <v>55</v>
      </c>
      <c r="AX852">
        <v>54</v>
      </c>
      <c r="AY852">
        <v>54.5</v>
      </c>
      <c r="AZ852">
        <v>55</v>
      </c>
      <c r="BA852">
        <v>63</v>
      </c>
      <c r="BB852">
        <v>72.5</v>
      </c>
      <c r="BC852">
        <v>75.5</v>
      </c>
      <c r="BD852">
        <v>78</v>
      </c>
      <c r="BE852">
        <v>80</v>
      </c>
      <c r="BF852">
        <v>83</v>
      </c>
      <c r="BG852">
        <v>85</v>
      </c>
      <c r="BH852">
        <v>86</v>
      </c>
      <c r="BI852">
        <v>86</v>
      </c>
      <c r="BJ852">
        <v>83.5</v>
      </c>
      <c r="BK852">
        <v>76.5</v>
      </c>
      <c r="BL852">
        <v>73.5</v>
      </c>
      <c r="BM852">
        <v>70</v>
      </c>
      <c r="BN852">
        <v>67.5</v>
      </c>
      <c r="BO852">
        <v>64.5</v>
      </c>
      <c r="DL852">
        <v>18</v>
      </c>
      <c r="DM852">
        <v>19</v>
      </c>
    </row>
    <row r="853" spans="1:117" hidden="1" x14ac:dyDescent="0.25">
      <c r="A853" t="s">
        <v>62</v>
      </c>
      <c r="B853" t="s">
        <v>101</v>
      </c>
      <c r="C853" t="s">
        <v>61</v>
      </c>
      <c r="D853" t="s">
        <v>61</v>
      </c>
      <c r="E853" t="s">
        <v>61</v>
      </c>
      <c r="F853" t="s">
        <v>61</v>
      </c>
      <c r="G853" t="s">
        <v>61</v>
      </c>
      <c r="H853" t="s">
        <v>101</v>
      </c>
      <c r="I853" t="s">
        <v>184</v>
      </c>
      <c r="J853" s="22">
        <v>43760</v>
      </c>
      <c r="K853" s="36">
        <v>18</v>
      </c>
      <c r="L853" s="37">
        <v>19</v>
      </c>
      <c r="M853">
        <v>22</v>
      </c>
      <c r="N853">
        <v>22</v>
      </c>
      <c r="O853">
        <v>0</v>
      </c>
      <c r="P853">
        <v>0</v>
      </c>
      <c r="Q853">
        <v>0</v>
      </c>
      <c r="R853">
        <v>1</v>
      </c>
      <c r="S853" s="28">
        <v>1</v>
      </c>
      <c r="AR853">
        <v>64.613640000000004</v>
      </c>
      <c r="AS853">
        <v>61.977269999999997</v>
      </c>
      <c r="AT853">
        <v>60.318179999999998</v>
      </c>
      <c r="AU853">
        <v>59.545459999999999</v>
      </c>
      <c r="AV853">
        <v>58.795459999999999</v>
      </c>
      <c r="AW853">
        <v>58.5</v>
      </c>
      <c r="AX853">
        <v>57.818179999999998</v>
      </c>
      <c r="AY853">
        <v>58.340910000000001</v>
      </c>
      <c r="AZ853">
        <v>60.181820000000002</v>
      </c>
      <c r="BA853">
        <v>66.295460000000006</v>
      </c>
      <c r="BB853">
        <v>71.363640000000004</v>
      </c>
      <c r="BC853">
        <v>75.636359999999996</v>
      </c>
      <c r="BD853">
        <v>78.227270000000004</v>
      </c>
      <c r="BE853">
        <v>81.431820000000002</v>
      </c>
      <c r="BF853">
        <v>84</v>
      </c>
      <c r="BG853">
        <v>85.727270000000004</v>
      </c>
      <c r="BH853">
        <v>86.363640000000004</v>
      </c>
      <c r="BI853">
        <v>85.613640000000004</v>
      </c>
      <c r="BJ853">
        <v>82.431820000000002</v>
      </c>
      <c r="BK853">
        <v>76.954539999999994</v>
      </c>
      <c r="BL853">
        <v>73.977270000000004</v>
      </c>
      <c r="BM853">
        <v>70.840909999999994</v>
      </c>
      <c r="BN853">
        <v>68.909090000000006</v>
      </c>
      <c r="BO853">
        <v>66.795460000000006</v>
      </c>
      <c r="DE853" s="24"/>
      <c r="DF853" s="24"/>
      <c r="DL853">
        <v>18</v>
      </c>
      <c r="DM853">
        <v>19</v>
      </c>
    </row>
    <row r="854" spans="1:117" hidden="1" x14ac:dyDescent="0.25">
      <c r="A854" t="s">
        <v>62</v>
      </c>
      <c r="B854" t="s">
        <v>188</v>
      </c>
      <c r="C854" t="s">
        <v>61</v>
      </c>
      <c r="D854" t="s">
        <v>188</v>
      </c>
      <c r="E854" t="s">
        <v>61</v>
      </c>
      <c r="F854" t="s">
        <v>61</v>
      </c>
      <c r="G854" t="s">
        <v>61</v>
      </c>
      <c r="H854" t="s">
        <v>61</v>
      </c>
      <c r="I854" t="s">
        <v>184</v>
      </c>
      <c r="J854" s="22">
        <v>43760</v>
      </c>
      <c r="K854" s="28">
        <v>18</v>
      </c>
      <c r="L854">
        <v>19</v>
      </c>
      <c r="M854">
        <v>1</v>
      </c>
      <c r="N854">
        <v>1</v>
      </c>
      <c r="O854">
        <v>0</v>
      </c>
      <c r="P854">
        <v>1</v>
      </c>
      <c r="Q854">
        <v>1</v>
      </c>
      <c r="R854">
        <v>1</v>
      </c>
      <c r="S854" s="28">
        <v>1</v>
      </c>
      <c r="AR854">
        <v>63</v>
      </c>
      <c r="AS854">
        <v>61.5</v>
      </c>
      <c r="AT854">
        <v>59.5</v>
      </c>
      <c r="AU854">
        <v>58</v>
      </c>
      <c r="AV854">
        <v>57.5</v>
      </c>
      <c r="AW854">
        <v>57</v>
      </c>
      <c r="AX854">
        <v>57</v>
      </c>
      <c r="AY854">
        <v>57.5</v>
      </c>
      <c r="AZ854">
        <v>61.5</v>
      </c>
      <c r="BA854">
        <v>67.5</v>
      </c>
      <c r="BB854">
        <v>72</v>
      </c>
      <c r="BC854">
        <v>77</v>
      </c>
      <c r="BD854">
        <v>80.5</v>
      </c>
      <c r="BE854">
        <v>81.5</v>
      </c>
      <c r="BF854">
        <v>83.5</v>
      </c>
      <c r="BG854">
        <v>85</v>
      </c>
      <c r="BH854">
        <v>85.5</v>
      </c>
      <c r="BI854">
        <v>84.5</v>
      </c>
      <c r="BJ854">
        <v>82</v>
      </c>
      <c r="BK854">
        <v>77</v>
      </c>
      <c r="BL854">
        <v>73.5</v>
      </c>
      <c r="BM854">
        <v>70.5</v>
      </c>
      <c r="BN854">
        <v>67.5</v>
      </c>
      <c r="BO854">
        <v>65</v>
      </c>
      <c r="DE854" s="24"/>
      <c r="DF854" s="24"/>
      <c r="DL854">
        <v>18</v>
      </c>
      <c r="DM854">
        <v>19</v>
      </c>
    </row>
    <row r="855" spans="1:117" hidden="1" x14ac:dyDescent="0.25">
      <c r="A855" t="s">
        <v>62</v>
      </c>
      <c r="B855" t="s">
        <v>102</v>
      </c>
      <c r="C855" t="s">
        <v>61</v>
      </c>
      <c r="D855" t="s">
        <v>61</v>
      </c>
      <c r="E855" t="s">
        <v>61</v>
      </c>
      <c r="F855" t="s">
        <v>61</v>
      </c>
      <c r="G855" t="s">
        <v>61</v>
      </c>
      <c r="H855" t="s">
        <v>102</v>
      </c>
      <c r="I855" t="s">
        <v>184</v>
      </c>
      <c r="J855" s="22">
        <v>43760</v>
      </c>
      <c r="K855" s="28">
        <v>18</v>
      </c>
      <c r="L855">
        <v>19</v>
      </c>
      <c r="M855">
        <v>2</v>
      </c>
      <c r="N855">
        <v>2</v>
      </c>
      <c r="O855">
        <v>0</v>
      </c>
      <c r="P855">
        <v>0</v>
      </c>
      <c r="Q855">
        <v>1</v>
      </c>
      <c r="R855">
        <v>0</v>
      </c>
      <c r="S855" s="28">
        <v>1</v>
      </c>
      <c r="AR855">
        <v>63</v>
      </c>
      <c r="AS855">
        <v>61</v>
      </c>
      <c r="AT855">
        <v>59.5</v>
      </c>
      <c r="AU855">
        <v>57.75</v>
      </c>
      <c r="AV855">
        <v>57</v>
      </c>
      <c r="AW855">
        <v>57</v>
      </c>
      <c r="AX855">
        <v>58.75</v>
      </c>
      <c r="AY855">
        <v>62</v>
      </c>
      <c r="AZ855">
        <v>63.25</v>
      </c>
      <c r="BA855">
        <v>68.5</v>
      </c>
      <c r="BB855">
        <v>72.75</v>
      </c>
      <c r="BC855">
        <v>77.75</v>
      </c>
      <c r="BD855">
        <v>81</v>
      </c>
      <c r="BE855">
        <v>82.5</v>
      </c>
      <c r="BF855">
        <v>83.75</v>
      </c>
      <c r="BG855">
        <v>85</v>
      </c>
      <c r="BH855">
        <v>85.75</v>
      </c>
      <c r="BI855">
        <v>84.75</v>
      </c>
      <c r="BJ855">
        <v>82.25</v>
      </c>
      <c r="BK855">
        <v>77.25</v>
      </c>
      <c r="BL855">
        <v>73.75</v>
      </c>
      <c r="BM855">
        <v>70.5</v>
      </c>
      <c r="BN855">
        <v>67.25</v>
      </c>
      <c r="BO855">
        <v>65</v>
      </c>
      <c r="DE855" s="24"/>
      <c r="DF855" s="24"/>
      <c r="DL855">
        <v>18</v>
      </c>
      <c r="DM855">
        <v>19</v>
      </c>
    </row>
    <row r="856" spans="1:117" hidden="1" x14ac:dyDescent="0.25">
      <c r="A856" t="s">
        <v>62</v>
      </c>
      <c r="B856" t="s">
        <v>36</v>
      </c>
      <c r="C856" t="s">
        <v>36</v>
      </c>
      <c r="D856" t="s">
        <v>61</v>
      </c>
      <c r="E856" t="s">
        <v>61</v>
      </c>
      <c r="F856" t="s">
        <v>61</v>
      </c>
      <c r="G856" t="s">
        <v>61</v>
      </c>
      <c r="H856" t="s">
        <v>61</v>
      </c>
      <c r="I856" t="s">
        <v>184</v>
      </c>
      <c r="J856" s="22">
        <v>43760</v>
      </c>
      <c r="K856" s="28">
        <v>18</v>
      </c>
      <c r="L856">
        <v>19</v>
      </c>
      <c r="M856">
        <v>23</v>
      </c>
      <c r="N856">
        <v>23</v>
      </c>
      <c r="O856">
        <v>0</v>
      </c>
      <c r="P856">
        <v>0</v>
      </c>
      <c r="Q856">
        <v>0</v>
      </c>
      <c r="R856">
        <v>0</v>
      </c>
      <c r="S856" s="28">
        <v>0</v>
      </c>
      <c r="T856">
        <v>35272.879999999997</v>
      </c>
      <c r="U856">
        <v>34828.839999999997</v>
      </c>
      <c r="V856">
        <v>31055.53</v>
      </c>
      <c r="W856">
        <v>29988.52</v>
      </c>
      <c r="X856">
        <v>30109.34</v>
      </c>
      <c r="Y856">
        <v>31025.79</v>
      </c>
      <c r="Z856">
        <v>30685.58</v>
      </c>
      <c r="AA856">
        <v>32304.44</v>
      </c>
      <c r="AB856">
        <v>32409.47</v>
      </c>
      <c r="AC856">
        <v>33938.559999999998</v>
      </c>
      <c r="AD856">
        <v>38882.28</v>
      </c>
      <c r="AE856">
        <v>41774.92</v>
      </c>
      <c r="AF856">
        <v>43218.2</v>
      </c>
      <c r="AG856">
        <v>43365.919999999998</v>
      </c>
      <c r="AH856">
        <v>43520.28</v>
      </c>
      <c r="AI856">
        <v>44010.68</v>
      </c>
      <c r="AJ856">
        <v>39704.28</v>
      </c>
      <c r="AK856">
        <v>33683.32</v>
      </c>
      <c r="AL856">
        <v>34255.839999999997</v>
      </c>
      <c r="AM856">
        <v>40072.21</v>
      </c>
      <c r="AN856">
        <v>43177.17</v>
      </c>
      <c r="AO856">
        <v>42052.74</v>
      </c>
      <c r="AP856">
        <v>40493.33</v>
      </c>
      <c r="AQ856">
        <v>39501.24</v>
      </c>
      <c r="AR856">
        <v>64.586960000000005</v>
      </c>
      <c r="AS856">
        <v>62.021740000000001</v>
      </c>
      <c r="AT856">
        <v>60.36956</v>
      </c>
      <c r="AU856">
        <v>59.543480000000002</v>
      </c>
      <c r="AV856">
        <v>58.782609999999998</v>
      </c>
      <c r="AW856">
        <v>58.521740000000001</v>
      </c>
      <c r="AX856">
        <v>58.065219999999997</v>
      </c>
      <c r="AY856">
        <v>58.826090000000001</v>
      </c>
      <c r="AZ856">
        <v>60.673909999999999</v>
      </c>
      <c r="BA856">
        <v>66.630430000000004</v>
      </c>
      <c r="BB856">
        <v>71.434780000000003</v>
      </c>
      <c r="BC856">
        <v>75.826089999999994</v>
      </c>
      <c r="BD856">
        <v>78.478260000000006</v>
      </c>
      <c r="BE856">
        <v>81.586960000000005</v>
      </c>
      <c r="BF856">
        <v>84.021739999999994</v>
      </c>
      <c r="BG856">
        <v>85.695660000000004</v>
      </c>
      <c r="BH856">
        <v>86.326089999999994</v>
      </c>
      <c r="BI856">
        <v>85.521739999999994</v>
      </c>
      <c r="BJ856">
        <v>82.369569999999996</v>
      </c>
      <c r="BK856">
        <v>77</v>
      </c>
      <c r="BL856">
        <v>73.978260000000006</v>
      </c>
      <c r="BM856">
        <v>70.847819999999999</v>
      </c>
      <c r="BN856">
        <v>68.826089999999994</v>
      </c>
      <c r="BO856">
        <v>66.739130000000003</v>
      </c>
      <c r="BP856">
        <v>-2141.989</v>
      </c>
      <c r="BQ856">
        <v>-2441.837</v>
      </c>
      <c r="BR856">
        <v>-974.98929999999996</v>
      </c>
      <c r="BS856">
        <v>-899.09910000000002</v>
      </c>
      <c r="BT856">
        <v>-1012.01</v>
      </c>
      <c r="BU856">
        <v>-929.44799999999998</v>
      </c>
      <c r="BV856">
        <v>597.37149999999997</v>
      </c>
      <c r="BW856">
        <v>823.99210000000005</v>
      </c>
      <c r="BX856">
        <v>404.13720000000001</v>
      </c>
      <c r="BY856">
        <v>126.084</v>
      </c>
      <c r="BZ856">
        <v>-1061.1769999999999</v>
      </c>
      <c r="CA856">
        <v>-213.11359999999999</v>
      </c>
      <c r="CB856">
        <v>-149.57310000000001</v>
      </c>
      <c r="CC856">
        <v>101.94110000000001</v>
      </c>
      <c r="CD856">
        <v>1154.204</v>
      </c>
      <c r="CE856">
        <v>1303.979</v>
      </c>
      <c r="CF856">
        <v>3473.3270000000002</v>
      </c>
      <c r="CG856">
        <v>9227.8040000000001</v>
      </c>
      <c r="CH856">
        <v>9392.0480000000007</v>
      </c>
      <c r="CI856">
        <v>5214.143</v>
      </c>
      <c r="CJ856">
        <v>621.21119999999996</v>
      </c>
      <c r="CK856">
        <v>-385.5838</v>
      </c>
      <c r="CL856">
        <v>494.8066</v>
      </c>
      <c r="CM856">
        <v>-39.830509999999997</v>
      </c>
      <c r="CN856">
        <v>1102678</v>
      </c>
      <c r="CO856">
        <v>2628228</v>
      </c>
      <c r="CP856">
        <v>1124375</v>
      </c>
      <c r="CQ856">
        <v>670248.80000000005</v>
      </c>
      <c r="CR856">
        <v>729471.6</v>
      </c>
      <c r="CS856">
        <v>874112.3</v>
      </c>
      <c r="CT856">
        <v>79438.34</v>
      </c>
      <c r="CU856">
        <v>90568.57</v>
      </c>
      <c r="CV856">
        <v>546145.30000000005</v>
      </c>
      <c r="CW856">
        <v>1323500</v>
      </c>
      <c r="CX856">
        <v>433332.8</v>
      </c>
      <c r="CY856">
        <v>1737357</v>
      </c>
      <c r="CZ856">
        <v>1326760</v>
      </c>
      <c r="DA856">
        <v>762283.2</v>
      </c>
      <c r="DB856">
        <v>715764.1</v>
      </c>
      <c r="DC856">
        <v>579995.5</v>
      </c>
      <c r="DD856">
        <v>2721361</v>
      </c>
      <c r="DE856" s="24">
        <v>3786615</v>
      </c>
      <c r="DF856" s="24">
        <v>2566651</v>
      </c>
      <c r="DG856">
        <v>737285.1</v>
      </c>
      <c r="DH856">
        <v>608608.1</v>
      </c>
      <c r="DI856">
        <v>904785.5</v>
      </c>
      <c r="DJ856">
        <v>63351.22</v>
      </c>
      <c r="DK856">
        <v>612987.30000000005</v>
      </c>
      <c r="DL856">
        <v>18</v>
      </c>
      <c r="DM856">
        <v>19</v>
      </c>
    </row>
    <row r="857" spans="1:117" hidden="1" x14ac:dyDescent="0.25">
      <c r="A857" t="s">
        <v>62</v>
      </c>
      <c r="B857" t="s">
        <v>213</v>
      </c>
      <c r="C857" t="s">
        <v>61</v>
      </c>
      <c r="D857" t="s">
        <v>213</v>
      </c>
      <c r="E857" t="s">
        <v>61</v>
      </c>
      <c r="F857" t="s">
        <v>61</v>
      </c>
      <c r="G857" t="s">
        <v>61</v>
      </c>
      <c r="H857" t="s">
        <v>61</v>
      </c>
      <c r="I857" t="s">
        <v>184</v>
      </c>
      <c r="J857" s="22">
        <v>43760</v>
      </c>
      <c r="K857" s="28">
        <v>18</v>
      </c>
      <c r="L857">
        <v>19</v>
      </c>
      <c r="M857">
        <v>22</v>
      </c>
      <c r="N857">
        <v>22</v>
      </c>
      <c r="O857">
        <v>0</v>
      </c>
      <c r="P857">
        <v>0</v>
      </c>
      <c r="Q857">
        <v>0</v>
      </c>
      <c r="R857">
        <v>1</v>
      </c>
      <c r="S857" s="28">
        <v>1</v>
      </c>
      <c r="AR857">
        <v>64.613640000000004</v>
      </c>
      <c r="AS857">
        <v>61.977269999999997</v>
      </c>
      <c r="AT857">
        <v>60.318179999999998</v>
      </c>
      <c r="AU857">
        <v>59.545459999999999</v>
      </c>
      <c r="AV857">
        <v>58.795459999999999</v>
      </c>
      <c r="AW857">
        <v>58.5</v>
      </c>
      <c r="AX857">
        <v>57.818179999999998</v>
      </c>
      <c r="AY857">
        <v>58.340910000000001</v>
      </c>
      <c r="AZ857">
        <v>60.181820000000002</v>
      </c>
      <c r="BA857">
        <v>66.295460000000006</v>
      </c>
      <c r="BB857">
        <v>71.363640000000004</v>
      </c>
      <c r="BC857">
        <v>75.636359999999996</v>
      </c>
      <c r="BD857">
        <v>78.227270000000004</v>
      </c>
      <c r="BE857">
        <v>81.431820000000002</v>
      </c>
      <c r="BF857">
        <v>84</v>
      </c>
      <c r="BG857">
        <v>85.727270000000004</v>
      </c>
      <c r="BH857">
        <v>86.363640000000004</v>
      </c>
      <c r="BI857">
        <v>85.613640000000004</v>
      </c>
      <c r="BJ857">
        <v>82.431820000000002</v>
      </c>
      <c r="BK857">
        <v>76.954539999999994</v>
      </c>
      <c r="BL857">
        <v>73.977270000000004</v>
      </c>
      <c r="BM857">
        <v>70.840909999999994</v>
      </c>
      <c r="BN857">
        <v>68.909090000000006</v>
      </c>
      <c r="BO857">
        <v>66.795460000000006</v>
      </c>
      <c r="DE857" s="24"/>
      <c r="DF857" s="24"/>
      <c r="DL857">
        <v>18</v>
      </c>
      <c r="DM857">
        <v>19</v>
      </c>
    </row>
    <row r="858" spans="1:117" hidden="1" x14ac:dyDescent="0.25">
      <c r="A858" t="s">
        <v>62</v>
      </c>
      <c r="B858" t="s">
        <v>33</v>
      </c>
      <c r="C858" t="s">
        <v>61</v>
      </c>
      <c r="D858" t="s">
        <v>61</v>
      </c>
      <c r="E858" t="s">
        <v>33</v>
      </c>
      <c r="F858" t="s">
        <v>61</v>
      </c>
      <c r="G858" t="s">
        <v>61</v>
      </c>
      <c r="H858" t="s">
        <v>61</v>
      </c>
      <c r="I858" t="s">
        <v>184</v>
      </c>
      <c r="J858" s="22">
        <v>43760</v>
      </c>
      <c r="K858" s="28">
        <v>18</v>
      </c>
      <c r="L858">
        <v>19</v>
      </c>
      <c r="M858">
        <v>22</v>
      </c>
      <c r="N858">
        <v>22</v>
      </c>
      <c r="O858">
        <v>0</v>
      </c>
      <c r="P858">
        <v>0</v>
      </c>
      <c r="Q858">
        <v>0</v>
      </c>
      <c r="R858">
        <v>1</v>
      </c>
      <c r="S858" s="28">
        <v>1</v>
      </c>
      <c r="AR858">
        <v>64.613640000000004</v>
      </c>
      <c r="AS858">
        <v>61.977269999999997</v>
      </c>
      <c r="AT858">
        <v>60.318179999999998</v>
      </c>
      <c r="AU858">
        <v>59.545459999999999</v>
      </c>
      <c r="AV858">
        <v>58.795459999999999</v>
      </c>
      <c r="AW858">
        <v>58.5</v>
      </c>
      <c r="AX858">
        <v>57.818179999999998</v>
      </c>
      <c r="AY858">
        <v>58.340910000000001</v>
      </c>
      <c r="AZ858">
        <v>60.181820000000002</v>
      </c>
      <c r="BA858">
        <v>66.295460000000006</v>
      </c>
      <c r="BB858">
        <v>71.363640000000004</v>
      </c>
      <c r="BC858">
        <v>75.636359999999996</v>
      </c>
      <c r="BD858">
        <v>78.227270000000004</v>
      </c>
      <c r="BE858">
        <v>81.431820000000002</v>
      </c>
      <c r="BF858">
        <v>84</v>
      </c>
      <c r="BG858">
        <v>85.727270000000004</v>
      </c>
      <c r="BH858">
        <v>86.363640000000004</v>
      </c>
      <c r="BI858">
        <v>85.613640000000004</v>
      </c>
      <c r="BJ858">
        <v>82.431820000000002</v>
      </c>
      <c r="BK858">
        <v>76.954539999999994</v>
      </c>
      <c r="BL858">
        <v>73.977270000000004</v>
      </c>
      <c r="BM858">
        <v>70.840909999999994</v>
      </c>
      <c r="BN858">
        <v>68.909090000000006</v>
      </c>
      <c r="BO858">
        <v>66.795460000000006</v>
      </c>
      <c r="DE858" s="24"/>
      <c r="DF858" s="24"/>
      <c r="DL858">
        <v>18</v>
      </c>
      <c r="DM858">
        <v>19</v>
      </c>
    </row>
    <row r="859" spans="1:117" hidden="1" x14ac:dyDescent="0.25">
      <c r="A859" t="s">
        <v>62</v>
      </c>
      <c r="B859" t="s">
        <v>187</v>
      </c>
      <c r="C859" t="s">
        <v>61</v>
      </c>
      <c r="D859" t="s">
        <v>187</v>
      </c>
      <c r="E859" t="s">
        <v>61</v>
      </c>
      <c r="F859" t="s">
        <v>61</v>
      </c>
      <c r="G859" t="s">
        <v>61</v>
      </c>
      <c r="H859" t="s">
        <v>61</v>
      </c>
      <c r="I859" t="s">
        <v>184</v>
      </c>
      <c r="J859" s="22">
        <v>43760</v>
      </c>
      <c r="K859" s="28">
        <v>18</v>
      </c>
      <c r="L859">
        <v>19</v>
      </c>
      <c r="M859">
        <v>1</v>
      </c>
      <c r="N859">
        <v>1</v>
      </c>
      <c r="O859">
        <v>0</v>
      </c>
      <c r="P859">
        <v>1</v>
      </c>
      <c r="Q859">
        <v>1</v>
      </c>
      <c r="R859">
        <v>1</v>
      </c>
      <c r="S859" s="28">
        <v>1</v>
      </c>
      <c r="AR859">
        <v>63</v>
      </c>
      <c r="AS859">
        <v>60.5</v>
      </c>
      <c r="AT859">
        <v>59.5</v>
      </c>
      <c r="AU859">
        <v>57.5</v>
      </c>
      <c r="AV859">
        <v>56.5</v>
      </c>
      <c r="AW859">
        <v>57</v>
      </c>
      <c r="AX859">
        <v>60.5</v>
      </c>
      <c r="AY859">
        <v>66.5</v>
      </c>
      <c r="AZ859">
        <v>65</v>
      </c>
      <c r="BA859">
        <v>69.5</v>
      </c>
      <c r="BB859">
        <v>73.5</v>
      </c>
      <c r="BC859">
        <v>78.5</v>
      </c>
      <c r="BD859">
        <v>81.5</v>
      </c>
      <c r="BE859">
        <v>83.5</v>
      </c>
      <c r="BF859">
        <v>84</v>
      </c>
      <c r="BG859">
        <v>85</v>
      </c>
      <c r="BH859">
        <v>86</v>
      </c>
      <c r="BI859">
        <v>85</v>
      </c>
      <c r="BJ859">
        <v>82.5</v>
      </c>
      <c r="BK859">
        <v>77.5</v>
      </c>
      <c r="BL859">
        <v>74</v>
      </c>
      <c r="BM859">
        <v>70.5</v>
      </c>
      <c r="BN859">
        <v>67</v>
      </c>
      <c r="BO859">
        <v>65</v>
      </c>
      <c r="DE859" s="24"/>
      <c r="DF859" s="24"/>
      <c r="DL859">
        <v>18</v>
      </c>
      <c r="DM859">
        <v>19</v>
      </c>
    </row>
    <row r="860" spans="1:117" hidden="1" x14ac:dyDescent="0.25">
      <c r="A860" t="s">
        <v>62</v>
      </c>
      <c r="B860" t="s">
        <v>61</v>
      </c>
      <c r="C860" t="s">
        <v>61</v>
      </c>
      <c r="D860" t="s">
        <v>61</v>
      </c>
      <c r="E860" t="s">
        <v>61</v>
      </c>
      <c r="F860" t="s">
        <v>61</v>
      </c>
      <c r="G860" t="s">
        <v>61</v>
      </c>
      <c r="H860" t="s">
        <v>61</v>
      </c>
      <c r="I860" t="s">
        <v>184</v>
      </c>
      <c r="J860" s="22">
        <v>43760</v>
      </c>
      <c r="K860" s="28">
        <v>18</v>
      </c>
      <c r="L860">
        <v>19</v>
      </c>
      <c r="M860">
        <v>24</v>
      </c>
      <c r="N860">
        <v>24</v>
      </c>
      <c r="O860">
        <v>0</v>
      </c>
      <c r="P860">
        <v>0</v>
      </c>
      <c r="Q860">
        <v>0</v>
      </c>
      <c r="R860">
        <v>0</v>
      </c>
      <c r="S860" s="28">
        <v>0</v>
      </c>
      <c r="T860">
        <v>35291.440000000002</v>
      </c>
      <c r="U860">
        <v>34846.44</v>
      </c>
      <c r="V860">
        <v>31072.17</v>
      </c>
      <c r="W860">
        <v>30004.68</v>
      </c>
      <c r="X860">
        <v>30125.5</v>
      </c>
      <c r="Y860">
        <v>31042.43</v>
      </c>
      <c r="Z860">
        <v>30702.3</v>
      </c>
      <c r="AA860">
        <v>32321.8</v>
      </c>
      <c r="AB860">
        <v>32430.99</v>
      </c>
      <c r="AC860">
        <v>33962.800000000003</v>
      </c>
      <c r="AD860">
        <v>38908.28</v>
      </c>
      <c r="AE860">
        <v>41800.839999999997</v>
      </c>
      <c r="AF860">
        <v>43244.28</v>
      </c>
      <c r="AG860">
        <v>43393.760000000002</v>
      </c>
      <c r="AH860">
        <v>43549.08</v>
      </c>
      <c r="AI860">
        <v>44044.28</v>
      </c>
      <c r="AJ860">
        <v>39736.92</v>
      </c>
      <c r="AK860">
        <v>33710.92</v>
      </c>
      <c r="AL860">
        <v>34282.879999999997</v>
      </c>
      <c r="AM860">
        <v>40098.93</v>
      </c>
      <c r="AN860">
        <v>43202.37</v>
      </c>
      <c r="AO860">
        <v>42077.78</v>
      </c>
      <c r="AP860">
        <v>40516.050000000003</v>
      </c>
      <c r="AQ860">
        <v>39520.92</v>
      </c>
      <c r="AR860">
        <v>64.479159999999993</v>
      </c>
      <c r="AS860">
        <v>61.895829999999997</v>
      </c>
      <c r="AT860">
        <v>60.25</v>
      </c>
      <c r="AU860">
        <v>59.395829999999997</v>
      </c>
      <c r="AV860">
        <v>58.645829999999997</v>
      </c>
      <c r="AW860">
        <v>58.375</v>
      </c>
      <c r="AX860">
        <v>57.895829999999997</v>
      </c>
      <c r="AY860">
        <v>58.645829999999997</v>
      </c>
      <c r="AZ860">
        <v>60.4375</v>
      </c>
      <c r="BA860">
        <v>66.479159999999993</v>
      </c>
      <c r="BB860">
        <v>71.479159999999993</v>
      </c>
      <c r="BC860">
        <v>75.8125</v>
      </c>
      <c r="BD860">
        <v>78.458340000000007</v>
      </c>
      <c r="BE860">
        <v>81.520840000000007</v>
      </c>
      <c r="BF860">
        <v>83.979159999999993</v>
      </c>
      <c r="BG860">
        <v>85.666659999999993</v>
      </c>
      <c r="BH860">
        <v>86.3125</v>
      </c>
      <c r="BI860">
        <v>85.541659999999993</v>
      </c>
      <c r="BJ860">
        <v>82.416659999999993</v>
      </c>
      <c r="BK860">
        <v>76.979159999999993</v>
      </c>
      <c r="BL860">
        <v>73.958340000000007</v>
      </c>
      <c r="BM860">
        <v>70.8125</v>
      </c>
      <c r="BN860">
        <v>68.770840000000007</v>
      </c>
      <c r="BO860">
        <v>66.645840000000007</v>
      </c>
      <c r="BP860">
        <v>-2142.6770000000001</v>
      </c>
      <c r="BQ860">
        <v>-2441.2559999999999</v>
      </c>
      <c r="BR860">
        <v>-973.66539999999998</v>
      </c>
      <c r="BS860">
        <v>-897.60149999999999</v>
      </c>
      <c r="BT860">
        <v>-1010.804</v>
      </c>
      <c r="BU860">
        <v>-929.1431</v>
      </c>
      <c r="BV860">
        <v>597.89080000000001</v>
      </c>
      <c r="BW860">
        <v>824.32420000000002</v>
      </c>
      <c r="BX860">
        <v>404.04360000000003</v>
      </c>
      <c r="BY860">
        <v>123.81489999999999</v>
      </c>
      <c r="BZ860">
        <v>-1064.3889999999999</v>
      </c>
      <c r="CA860">
        <v>-215.4212</v>
      </c>
      <c r="CB860">
        <v>-151.81389999999999</v>
      </c>
      <c r="CC860">
        <v>98.41704</v>
      </c>
      <c r="CD860">
        <v>1150.4770000000001</v>
      </c>
      <c r="CE860">
        <v>1295.684</v>
      </c>
      <c r="CF860">
        <v>3465.8969999999999</v>
      </c>
      <c r="CG860">
        <v>9226.1640000000007</v>
      </c>
      <c r="CH860">
        <v>9390.2819999999992</v>
      </c>
      <c r="CI860">
        <v>5212.2380000000003</v>
      </c>
      <c r="CJ860">
        <v>620.25329999999997</v>
      </c>
      <c r="CK860">
        <v>-386.38889999999998</v>
      </c>
      <c r="CL860">
        <v>493.91140000000001</v>
      </c>
      <c r="CM860">
        <v>-40.78848</v>
      </c>
      <c r="CN860">
        <v>1102678</v>
      </c>
      <c r="CO860">
        <v>2628229</v>
      </c>
      <c r="CP860">
        <v>1124375</v>
      </c>
      <c r="CQ860">
        <v>670248.9</v>
      </c>
      <c r="CR860">
        <v>729471.6</v>
      </c>
      <c r="CS860">
        <v>874112.3</v>
      </c>
      <c r="CT860">
        <v>79438.38</v>
      </c>
      <c r="CU860">
        <v>90568.66</v>
      </c>
      <c r="CV860">
        <v>546145.30000000005</v>
      </c>
      <c r="CW860">
        <v>1323501</v>
      </c>
      <c r="CX860">
        <v>433332.9</v>
      </c>
      <c r="CY860">
        <v>1737357</v>
      </c>
      <c r="CZ860">
        <v>1326760</v>
      </c>
      <c r="DA860">
        <v>762283.4</v>
      </c>
      <c r="DB860">
        <v>715764.4</v>
      </c>
      <c r="DC860">
        <v>579995.80000000005</v>
      </c>
      <c r="DD860">
        <v>2721361</v>
      </c>
      <c r="DE860">
        <v>3786616</v>
      </c>
      <c r="DF860">
        <v>2566652</v>
      </c>
      <c r="DG860">
        <v>737285.4</v>
      </c>
      <c r="DH860">
        <v>608608.30000000005</v>
      </c>
      <c r="DI860">
        <v>904785.6</v>
      </c>
      <c r="DJ860">
        <v>63351.360000000001</v>
      </c>
      <c r="DK860">
        <v>612987.5</v>
      </c>
      <c r="DL860">
        <v>18</v>
      </c>
      <c r="DM860">
        <v>19</v>
      </c>
    </row>
    <row r="861" spans="1:117" hidden="1" x14ac:dyDescent="0.25">
      <c r="A861" t="s">
        <v>62</v>
      </c>
      <c r="B861" t="s">
        <v>31</v>
      </c>
      <c r="C861" t="s">
        <v>61</v>
      </c>
      <c r="D861" t="s">
        <v>61</v>
      </c>
      <c r="E861" t="s">
        <v>31</v>
      </c>
      <c r="F861" t="s">
        <v>61</v>
      </c>
      <c r="G861" t="s">
        <v>61</v>
      </c>
      <c r="H861" t="s">
        <v>61</v>
      </c>
      <c r="I861" t="s">
        <v>184</v>
      </c>
      <c r="J861" s="22">
        <v>43760</v>
      </c>
      <c r="K861" s="28">
        <v>18</v>
      </c>
      <c r="L861">
        <v>19</v>
      </c>
      <c r="M861">
        <v>1</v>
      </c>
      <c r="N861">
        <v>1</v>
      </c>
      <c r="O861">
        <v>0</v>
      </c>
      <c r="P861">
        <v>1</v>
      </c>
      <c r="Q861">
        <v>1</v>
      </c>
      <c r="R861">
        <v>1</v>
      </c>
      <c r="S861" s="28">
        <v>1</v>
      </c>
      <c r="AR861">
        <v>63</v>
      </c>
      <c r="AS861">
        <v>61.5</v>
      </c>
      <c r="AT861">
        <v>59.5</v>
      </c>
      <c r="AU861">
        <v>58</v>
      </c>
      <c r="AV861">
        <v>57.5</v>
      </c>
      <c r="AW861">
        <v>57</v>
      </c>
      <c r="AX861">
        <v>57</v>
      </c>
      <c r="AY861">
        <v>57.5</v>
      </c>
      <c r="AZ861">
        <v>61.5</v>
      </c>
      <c r="BA861">
        <v>67.5</v>
      </c>
      <c r="BB861">
        <v>72</v>
      </c>
      <c r="BC861">
        <v>77</v>
      </c>
      <c r="BD861">
        <v>80.5</v>
      </c>
      <c r="BE861">
        <v>81.5</v>
      </c>
      <c r="BF861">
        <v>83.5</v>
      </c>
      <c r="BG861">
        <v>85</v>
      </c>
      <c r="BH861">
        <v>85.5</v>
      </c>
      <c r="BI861">
        <v>84.5</v>
      </c>
      <c r="BJ861">
        <v>82</v>
      </c>
      <c r="BK861">
        <v>77</v>
      </c>
      <c r="BL861">
        <v>73.5</v>
      </c>
      <c r="BM861">
        <v>70.5</v>
      </c>
      <c r="BN861">
        <v>67.5</v>
      </c>
      <c r="BO861">
        <v>65</v>
      </c>
      <c r="DL861">
        <v>18</v>
      </c>
      <c r="DM861">
        <v>19</v>
      </c>
    </row>
    <row r="862" spans="1:117" hidden="1" x14ac:dyDescent="0.25">
      <c r="A862" t="s">
        <v>62</v>
      </c>
      <c r="B862" t="s">
        <v>202</v>
      </c>
      <c r="C862" t="s">
        <v>61</v>
      </c>
      <c r="D862" t="s">
        <v>61</v>
      </c>
      <c r="E862" t="s">
        <v>61</v>
      </c>
      <c r="F862" t="s">
        <v>97</v>
      </c>
      <c r="G862" t="s">
        <v>61</v>
      </c>
      <c r="H862" t="s">
        <v>61</v>
      </c>
      <c r="I862" t="s">
        <v>184</v>
      </c>
      <c r="J862" s="22">
        <v>43760</v>
      </c>
      <c r="K862" s="28">
        <v>18</v>
      </c>
      <c r="L862">
        <v>19</v>
      </c>
      <c r="M862">
        <v>24</v>
      </c>
      <c r="N862">
        <v>24</v>
      </c>
      <c r="O862">
        <v>0</v>
      </c>
      <c r="P862">
        <v>0</v>
      </c>
      <c r="Q862">
        <v>0</v>
      </c>
      <c r="R862">
        <v>0</v>
      </c>
      <c r="S862" s="28">
        <v>0</v>
      </c>
      <c r="T862">
        <v>35291.440000000002</v>
      </c>
      <c r="U862">
        <v>34846.44</v>
      </c>
      <c r="V862">
        <v>31072.17</v>
      </c>
      <c r="W862">
        <v>30004.68</v>
      </c>
      <c r="X862">
        <v>30125.5</v>
      </c>
      <c r="Y862">
        <v>31042.43</v>
      </c>
      <c r="Z862">
        <v>30702.3</v>
      </c>
      <c r="AA862">
        <v>32321.8</v>
      </c>
      <c r="AB862">
        <v>32430.99</v>
      </c>
      <c r="AC862">
        <v>33962.800000000003</v>
      </c>
      <c r="AD862">
        <v>38908.28</v>
      </c>
      <c r="AE862">
        <v>41800.839999999997</v>
      </c>
      <c r="AF862">
        <v>43244.28</v>
      </c>
      <c r="AG862">
        <v>43393.760000000002</v>
      </c>
      <c r="AH862">
        <v>43549.08</v>
      </c>
      <c r="AI862">
        <v>44044.28</v>
      </c>
      <c r="AJ862">
        <v>39736.92</v>
      </c>
      <c r="AK862">
        <v>33710.92</v>
      </c>
      <c r="AL862">
        <v>34282.879999999997</v>
      </c>
      <c r="AM862">
        <v>40098.93</v>
      </c>
      <c r="AN862">
        <v>43202.37</v>
      </c>
      <c r="AO862">
        <v>42077.78</v>
      </c>
      <c r="AP862">
        <v>40516.050000000003</v>
      </c>
      <c r="AQ862">
        <v>39520.92</v>
      </c>
      <c r="AR862">
        <v>64.479159999999993</v>
      </c>
      <c r="AS862">
        <v>61.895829999999997</v>
      </c>
      <c r="AT862">
        <v>60.25</v>
      </c>
      <c r="AU862">
        <v>59.395829999999997</v>
      </c>
      <c r="AV862">
        <v>58.645829999999997</v>
      </c>
      <c r="AW862">
        <v>58.375</v>
      </c>
      <c r="AX862">
        <v>57.895829999999997</v>
      </c>
      <c r="AY862">
        <v>58.645829999999997</v>
      </c>
      <c r="AZ862">
        <v>60.4375</v>
      </c>
      <c r="BA862">
        <v>66.479159999999993</v>
      </c>
      <c r="BB862">
        <v>71.479159999999993</v>
      </c>
      <c r="BC862">
        <v>75.8125</v>
      </c>
      <c r="BD862">
        <v>78.458340000000007</v>
      </c>
      <c r="BE862">
        <v>81.520840000000007</v>
      </c>
      <c r="BF862">
        <v>83.979159999999993</v>
      </c>
      <c r="BG862">
        <v>85.666659999999993</v>
      </c>
      <c r="BH862">
        <v>86.3125</v>
      </c>
      <c r="BI862">
        <v>85.541659999999993</v>
      </c>
      <c r="BJ862">
        <v>82.416659999999993</v>
      </c>
      <c r="BK862">
        <v>76.979159999999993</v>
      </c>
      <c r="BL862">
        <v>73.958340000000007</v>
      </c>
      <c r="BM862">
        <v>70.8125</v>
      </c>
      <c r="BN862">
        <v>68.770840000000007</v>
      </c>
      <c r="BO862">
        <v>66.645840000000007</v>
      </c>
      <c r="BP862">
        <v>-2142.6770000000001</v>
      </c>
      <c r="BQ862">
        <v>-2441.2559999999999</v>
      </c>
      <c r="BR862">
        <v>-973.66539999999998</v>
      </c>
      <c r="BS862">
        <v>-897.60149999999999</v>
      </c>
      <c r="BT862">
        <v>-1010.804</v>
      </c>
      <c r="BU862">
        <v>-929.1431</v>
      </c>
      <c r="BV862">
        <v>597.89080000000001</v>
      </c>
      <c r="BW862">
        <v>824.32420000000002</v>
      </c>
      <c r="BX862">
        <v>404.04360000000003</v>
      </c>
      <c r="BY862">
        <v>123.81489999999999</v>
      </c>
      <c r="BZ862">
        <v>-1064.3889999999999</v>
      </c>
      <c r="CA862">
        <v>-215.4212</v>
      </c>
      <c r="CB862">
        <v>-151.81389999999999</v>
      </c>
      <c r="CC862">
        <v>98.41704</v>
      </c>
      <c r="CD862">
        <v>1150.4770000000001</v>
      </c>
      <c r="CE862">
        <v>1295.684</v>
      </c>
      <c r="CF862">
        <v>3465.8969999999999</v>
      </c>
      <c r="CG862">
        <v>9226.1640000000007</v>
      </c>
      <c r="CH862">
        <v>9390.2819999999992</v>
      </c>
      <c r="CI862">
        <v>5212.2380000000003</v>
      </c>
      <c r="CJ862">
        <v>620.25329999999997</v>
      </c>
      <c r="CK862">
        <v>-386.38889999999998</v>
      </c>
      <c r="CL862">
        <v>493.91140000000001</v>
      </c>
      <c r="CM862">
        <v>-40.78848</v>
      </c>
      <c r="CN862">
        <v>1102678</v>
      </c>
      <c r="CO862">
        <v>2628229</v>
      </c>
      <c r="CP862">
        <v>1124375</v>
      </c>
      <c r="CQ862">
        <v>670248.9</v>
      </c>
      <c r="CR862">
        <v>729471.6</v>
      </c>
      <c r="CS862">
        <v>874112.3</v>
      </c>
      <c r="CT862">
        <v>79438.38</v>
      </c>
      <c r="CU862">
        <v>90568.66</v>
      </c>
      <c r="CV862">
        <v>546145.30000000005</v>
      </c>
      <c r="CW862">
        <v>1323501</v>
      </c>
      <c r="CX862">
        <v>433332.9</v>
      </c>
      <c r="CY862">
        <v>1737357</v>
      </c>
      <c r="CZ862">
        <v>1326760</v>
      </c>
      <c r="DA862">
        <v>762283.4</v>
      </c>
      <c r="DB862">
        <v>715764.4</v>
      </c>
      <c r="DC862">
        <v>579995.80000000005</v>
      </c>
      <c r="DD862">
        <v>2721361</v>
      </c>
      <c r="DE862" s="24">
        <v>3786616</v>
      </c>
      <c r="DF862" s="24">
        <v>2566652</v>
      </c>
      <c r="DG862">
        <v>737285.4</v>
      </c>
      <c r="DH862">
        <v>608608.30000000005</v>
      </c>
      <c r="DI862">
        <v>904785.6</v>
      </c>
      <c r="DJ862">
        <v>63351.360000000001</v>
      </c>
      <c r="DK862">
        <v>612987.5</v>
      </c>
      <c r="DL862">
        <v>18</v>
      </c>
      <c r="DM862">
        <v>19</v>
      </c>
    </row>
    <row r="863" spans="1:117" x14ac:dyDescent="0.25">
      <c r="A863" t="s">
        <v>62</v>
      </c>
      <c r="B863" t="s">
        <v>188</v>
      </c>
      <c r="C863" t="s">
        <v>61</v>
      </c>
      <c r="D863" t="s">
        <v>188</v>
      </c>
      <c r="E863" t="s">
        <v>61</v>
      </c>
      <c r="F863" t="s">
        <v>61</v>
      </c>
      <c r="G863" t="s">
        <v>61</v>
      </c>
      <c r="H863" t="s">
        <v>61</v>
      </c>
      <c r="I863" t="s">
        <v>208</v>
      </c>
      <c r="J863" s="22" t="s">
        <v>117</v>
      </c>
      <c r="K863" s="28">
        <v>19</v>
      </c>
      <c r="L863">
        <v>19</v>
      </c>
      <c r="M863">
        <v>1</v>
      </c>
      <c r="N863">
        <v>1</v>
      </c>
      <c r="O863">
        <v>1</v>
      </c>
      <c r="P863">
        <v>1</v>
      </c>
      <c r="Q863">
        <v>1</v>
      </c>
      <c r="R863">
        <v>1</v>
      </c>
      <c r="S863" s="28">
        <v>1</v>
      </c>
      <c r="AR863">
        <v>65.227270000000004</v>
      </c>
      <c r="AS863">
        <v>63.590910000000001</v>
      </c>
      <c r="AT863">
        <v>62.272730000000003</v>
      </c>
      <c r="AU863">
        <v>61.090910000000001</v>
      </c>
      <c r="AV863">
        <v>60.409089999999999</v>
      </c>
      <c r="AW863">
        <v>59.818179999999998</v>
      </c>
      <c r="AX863">
        <v>59.545450000000002</v>
      </c>
      <c r="AY863">
        <v>60.727269999999997</v>
      </c>
      <c r="AZ863">
        <v>64.590909999999994</v>
      </c>
      <c r="BA863">
        <v>69.136359999999996</v>
      </c>
      <c r="BB863">
        <v>72.772729999999996</v>
      </c>
      <c r="BC863">
        <v>75.727270000000004</v>
      </c>
      <c r="BD863">
        <v>78.409090000000006</v>
      </c>
      <c r="BE863">
        <v>80.954549999999998</v>
      </c>
      <c r="BF863">
        <v>83</v>
      </c>
      <c r="BG863">
        <v>84.363640000000004</v>
      </c>
      <c r="BH863">
        <v>85.454549999999998</v>
      </c>
      <c r="BI863">
        <v>84.863640000000004</v>
      </c>
      <c r="BJ863">
        <v>82.318179999999998</v>
      </c>
      <c r="BK863">
        <v>78</v>
      </c>
      <c r="BL863">
        <v>74.545450000000002</v>
      </c>
      <c r="BM863">
        <v>71.5</v>
      </c>
      <c r="BN863">
        <v>69.272729999999996</v>
      </c>
      <c r="BO863">
        <v>67.318179999999998</v>
      </c>
      <c r="CN863" s="24"/>
      <c r="CO863" s="24"/>
      <c r="CP863" s="24"/>
      <c r="CQ863" s="24"/>
      <c r="CR863" s="24"/>
      <c r="CS863" s="24"/>
      <c r="CT863" s="24"/>
      <c r="CU863" s="24"/>
      <c r="CV863" s="24"/>
      <c r="CW863" s="24"/>
      <c r="CX863" s="24"/>
      <c r="CY863" s="24"/>
      <c r="CZ863" s="24"/>
      <c r="DA863" s="24"/>
      <c r="DB863" s="24"/>
      <c r="DC863" s="24"/>
      <c r="DD863" s="24"/>
      <c r="DE863" s="24"/>
      <c r="DF863" s="24"/>
      <c r="DG863" s="24"/>
      <c r="DH863" s="24"/>
      <c r="DI863" s="24"/>
      <c r="DJ863" s="24"/>
      <c r="DK863" s="24"/>
      <c r="DL863">
        <v>17</v>
      </c>
      <c r="DM863">
        <v>20</v>
      </c>
    </row>
    <row r="864" spans="1:117" hidden="1" x14ac:dyDescent="0.25">
      <c r="A864" t="s">
        <v>62</v>
      </c>
      <c r="B864" t="s">
        <v>34</v>
      </c>
      <c r="C864" t="s">
        <v>34</v>
      </c>
      <c r="D864" t="s">
        <v>61</v>
      </c>
      <c r="E864" t="s">
        <v>61</v>
      </c>
      <c r="F864" t="s">
        <v>61</v>
      </c>
      <c r="G864" t="s">
        <v>61</v>
      </c>
      <c r="H864" t="s">
        <v>61</v>
      </c>
      <c r="I864" t="s">
        <v>208</v>
      </c>
      <c r="J864" s="22" t="s">
        <v>117</v>
      </c>
      <c r="K864" s="28">
        <v>19</v>
      </c>
      <c r="L864">
        <v>19</v>
      </c>
      <c r="M864">
        <v>37.833329999999997</v>
      </c>
      <c r="N864">
        <v>37.5</v>
      </c>
      <c r="O864">
        <v>1</v>
      </c>
      <c r="P864">
        <v>0</v>
      </c>
      <c r="Q864">
        <v>0</v>
      </c>
      <c r="R864">
        <v>0</v>
      </c>
      <c r="S864" s="28">
        <v>0</v>
      </c>
      <c r="T864">
        <v>2434.6010000000001</v>
      </c>
      <c r="U864">
        <v>2386.2399999999998</v>
      </c>
      <c r="V864">
        <v>2364.143</v>
      </c>
      <c r="W864">
        <v>2367.1210000000001</v>
      </c>
      <c r="X864">
        <v>2420.5639999999999</v>
      </c>
      <c r="Y864">
        <v>2566.7159999999999</v>
      </c>
      <c r="Z864">
        <v>2831.3409999999999</v>
      </c>
      <c r="AA864">
        <v>2864.4470000000001</v>
      </c>
      <c r="AB864">
        <v>3027.2530000000002</v>
      </c>
      <c r="AC864">
        <v>2977.4769999999999</v>
      </c>
      <c r="AD864">
        <v>2937.328</v>
      </c>
      <c r="AE864">
        <v>3013.422</v>
      </c>
      <c r="AF864">
        <v>3128.7040000000002</v>
      </c>
      <c r="AG864">
        <v>3298.2840000000001</v>
      </c>
      <c r="AH864">
        <v>3544.7829999999999</v>
      </c>
      <c r="AI864">
        <v>3740.6149999999998</v>
      </c>
      <c r="AJ864">
        <v>4011.1149999999998</v>
      </c>
      <c r="AK864">
        <v>3925.9459999999999</v>
      </c>
      <c r="AL864">
        <v>3774.779</v>
      </c>
      <c r="AM864">
        <v>4423.28</v>
      </c>
      <c r="AN864">
        <v>4389.0860000000002</v>
      </c>
      <c r="AO864">
        <v>4080.5059999999999</v>
      </c>
      <c r="AP864">
        <v>3069.3870000000002</v>
      </c>
      <c r="AQ864">
        <v>2564.0880000000002</v>
      </c>
      <c r="AR864">
        <v>64.69502</v>
      </c>
      <c r="AS864">
        <v>61.966090000000001</v>
      </c>
      <c r="AT864">
        <v>60.445439999999998</v>
      </c>
      <c r="AU864">
        <v>59.596290000000003</v>
      </c>
      <c r="AV864">
        <v>59.353700000000003</v>
      </c>
      <c r="AW864">
        <v>58.436120000000003</v>
      </c>
      <c r="AX864">
        <v>58.280160000000002</v>
      </c>
      <c r="AY864">
        <v>59.195279999999997</v>
      </c>
      <c r="AZ864">
        <v>63.48509</v>
      </c>
      <c r="BA864">
        <v>72.305120000000002</v>
      </c>
      <c r="BB864">
        <v>78.857870000000005</v>
      </c>
      <c r="BC864">
        <v>83.192040000000006</v>
      </c>
      <c r="BD864">
        <v>86.365880000000004</v>
      </c>
      <c r="BE864">
        <v>87.979039999999998</v>
      </c>
      <c r="BF864">
        <v>88.077439999999996</v>
      </c>
      <c r="BG864">
        <v>87.500370000000004</v>
      </c>
      <c r="BH864">
        <v>86.676460000000006</v>
      </c>
      <c r="BI864">
        <v>85.215369999999993</v>
      </c>
      <c r="BJ864">
        <v>83.139880000000005</v>
      </c>
      <c r="BK864">
        <v>79.264039999999994</v>
      </c>
      <c r="BL864">
        <v>75.572360000000003</v>
      </c>
      <c r="BM864">
        <v>72.029229999999998</v>
      </c>
      <c r="BN864">
        <v>69.12594</v>
      </c>
      <c r="BO864">
        <v>67.032430000000005</v>
      </c>
      <c r="BP864">
        <v>-49.931739999999998</v>
      </c>
      <c r="BQ864">
        <v>-43.970050000000001</v>
      </c>
      <c r="BR864">
        <v>-49.946109999999997</v>
      </c>
      <c r="BS864">
        <v>-32.177149999999997</v>
      </c>
      <c r="BT864">
        <v>4.0804869999999998</v>
      </c>
      <c r="BU864">
        <v>44.703890000000001</v>
      </c>
      <c r="BV864">
        <v>82.560059999999993</v>
      </c>
      <c r="BW864">
        <v>-2.8278400000000001</v>
      </c>
      <c r="BX864">
        <v>-51.012549999999997</v>
      </c>
      <c r="BY864">
        <v>-83.835070000000002</v>
      </c>
      <c r="BZ864">
        <v>-51.249960000000002</v>
      </c>
      <c r="CA864">
        <v>6.8187449999999998</v>
      </c>
      <c r="CB864">
        <v>15.74522</v>
      </c>
      <c r="CC864">
        <v>-26.199310000000001</v>
      </c>
      <c r="CD864">
        <v>-89.48133</v>
      </c>
      <c r="CE864">
        <v>-70.01464</v>
      </c>
      <c r="CF864">
        <v>-86.008009999999999</v>
      </c>
      <c r="CG864">
        <v>271.98259999999999</v>
      </c>
      <c r="CH864">
        <v>687.91150000000005</v>
      </c>
      <c r="CI864">
        <v>26.673539999999999</v>
      </c>
      <c r="CJ864">
        <v>-44.548639999999999</v>
      </c>
      <c r="CK864">
        <v>-69.295429999999996</v>
      </c>
      <c r="CL864">
        <v>-66.536670000000001</v>
      </c>
      <c r="CM864">
        <v>-67.474930000000001</v>
      </c>
      <c r="CN864" s="24">
        <v>199.3655</v>
      </c>
      <c r="CO864" s="24">
        <v>166.28479999999999</v>
      </c>
      <c r="CP864" s="24">
        <v>165.3509</v>
      </c>
      <c r="CQ864" s="24">
        <v>151.15020000000001</v>
      </c>
      <c r="CR864" s="24">
        <v>126.2273</v>
      </c>
      <c r="CS864" s="24">
        <v>54.223959999999998</v>
      </c>
      <c r="CT864" s="24">
        <v>127.68989999999999</v>
      </c>
      <c r="CU864" s="24">
        <v>55.765329999999999</v>
      </c>
      <c r="CV864" s="24">
        <v>66.383510000000001</v>
      </c>
      <c r="CW864" s="24">
        <v>148.86750000000001</v>
      </c>
      <c r="CX864" s="24">
        <v>222.60810000000001</v>
      </c>
      <c r="CY864" s="24">
        <v>266.9323</v>
      </c>
      <c r="CZ864" s="24">
        <v>222.32300000000001</v>
      </c>
      <c r="DA864" s="24">
        <v>230.69049999999999</v>
      </c>
      <c r="DB864" s="24">
        <v>235.2106</v>
      </c>
      <c r="DC864" s="24">
        <v>243.56979999999999</v>
      </c>
      <c r="DD864" s="24">
        <v>257.32670000000002</v>
      </c>
      <c r="DE864" s="24">
        <v>186.39750000000001</v>
      </c>
      <c r="DF864" s="24">
        <v>196.14060000000001</v>
      </c>
      <c r="DG864" s="24">
        <v>182.94589999999999</v>
      </c>
      <c r="DH864" s="24">
        <v>169.0616</v>
      </c>
      <c r="DI864" s="24">
        <v>193.72559999999999</v>
      </c>
      <c r="DJ864" s="24">
        <v>209.0377</v>
      </c>
      <c r="DK864" s="24">
        <v>234.37569999999999</v>
      </c>
      <c r="DL864">
        <v>17</v>
      </c>
      <c r="DM864">
        <v>20</v>
      </c>
    </row>
    <row r="865" spans="1:117" hidden="1" x14ac:dyDescent="0.25">
      <c r="A865" t="s">
        <v>62</v>
      </c>
      <c r="B865" t="s">
        <v>30</v>
      </c>
      <c r="C865" t="s">
        <v>61</v>
      </c>
      <c r="D865" t="s">
        <v>61</v>
      </c>
      <c r="E865" t="s">
        <v>30</v>
      </c>
      <c r="F865" t="s">
        <v>61</v>
      </c>
      <c r="G865" t="s">
        <v>61</v>
      </c>
      <c r="H865" t="s">
        <v>61</v>
      </c>
      <c r="I865" t="s">
        <v>208</v>
      </c>
      <c r="J865" s="22" t="s">
        <v>117</v>
      </c>
      <c r="K865" s="28">
        <v>19</v>
      </c>
      <c r="L865">
        <v>19</v>
      </c>
      <c r="M865">
        <v>17.75</v>
      </c>
      <c r="N865">
        <v>17.25</v>
      </c>
      <c r="O865">
        <v>1</v>
      </c>
      <c r="P865">
        <v>0</v>
      </c>
      <c r="Q865">
        <v>0</v>
      </c>
      <c r="R865">
        <v>0</v>
      </c>
      <c r="S865" s="28">
        <v>0</v>
      </c>
      <c r="T865">
        <v>2167.3420000000001</v>
      </c>
      <c r="U865">
        <v>2164.6</v>
      </c>
      <c r="V865">
        <v>2059.59</v>
      </c>
      <c r="W865">
        <v>2082.6080000000002</v>
      </c>
      <c r="X865">
        <v>2131.4720000000002</v>
      </c>
      <c r="Y865">
        <v>2181.4369999999999</v>
      </c>
      <c r="Z865">
        <v>2164.386</v>
      </c>
      <c r="AA865">
        <v>2140.7910000000002</v>
      </c>
      <c r="AB865">
        <v>2246.2289999999998</v>
      </c>
      <c r="AC865">
        <v>2349.3029999999999</v>
      </c>
      <c r="AD865">
        <v>2444.1280000000002</v>
      </c>
      <c r="AE865">
        <v>2549.3980000000001</v>
      </c>
      <c r="AF865">
        <v>2668.877</v>
      </c>
      <c r="AG865">
        <v>2700.25</v>
      </c>
      <c r="AH865">
        <v>2605.6950000000002</v>
      </c>
      <c r="AI865">
        <v>2527.884</v>
      </c>
      <c r="AJ865">
        <v>2514.538</v>
      </c>
      <c r="AK865">
        <v>1999.93</v>
      </c>
      <c r="AL865">
        <v>1243.5</v>
      </c>
      <c r="AM865">
        <v>1692.5</v>
      </c>
      <c r="AN865">
        <v>2169.7750000000001</v>
      </c>
      <c r="AO865">
        <v>2079.3539999999998</v>
      </c>
      <c r="AP865">
        <v>2065.2510000000002</v>
      </c>
      <c r="AQ865">
        <v>2048.3629999999998</v>
      </c>
      <c r="AR865">
        <v>73.078789999999998</v>
      </c>
      <c r="AS865">
        <v>70.737210000000005</v>
      </c>
      <c r="AT865">
        <v>69.083039999999997</v>
      </c>
      <c r="AU865">
        <v>67.70017</v>
      </c>
      <c r="AV865">
        <v>66.797200000000004</v>
      </c>
      <c r="AW865">
        <v>65.960250000000002</v>
      </c>
      <c r="AX865">
        <v>65.318280000000001</v>
      </c>
      <c r="AY865">
        <v>65.181510000000003</v>
      </c>
      <c r="AZ865">
        <v>67.292299999999997</v>
      </c>
      <c r="BA865">
        <v>71.678560000000004</v>
      </c>
      <c r="BB865">
        <v>76.842020000000005</v>
      </c>
      <c r="BC865">
        <v>80.713539999999995</v>
      </c>
      <c r="BD865">
        <v>83.61112</v>
      </c>
      <c r="BE865">
        <v>86.467939999999999</v>
      </c>
      <c r="BF865">
        <v>88.652199999999993</v>
      </c>
      <c r="BG865">
        <v>90.851479999999995</v>
      </c>
      <c r="BH865">
        <v>91.760869999999997</v>
      </c>
      <c r="BI865">
        <v>91.475960000000001</v>
      </c>
      <c r="BJ865">
        <v>89.462900000000005</v>
      </c>
      <c r="BK865">
        <v>86.152079999999998</v>
      </c>
      <c r="BL865">
        <v>82.046369999999996</v>
      </c>
      <c r="BM865">
        <v>78.971909999999994</v>
      </c>
      <c r="BN865">
        <v>77.095380000000006</v>
      </c>
      <c r="BO865">
        <v>75.151889999999995</v>
      </c>
      <c r="BP865">
        <v>-184.16589999999999</v>
      </c>
      <c r="BQ865">
        <v>-170.7062</v>
      </c>
      <c r="BR865">
        <v>-73.907939999999996</v>
      </c>
      <c r="BS865">
        <v>-94.745480000000001</v>
      </c>
      <c r="BT865">
        <v>-105.199</v>
      </c>
      <c r="BU865">
        <v>-130.1002</v>
      </c>
      <c r="BV865">
        <v>-71.567700000000002</v>
      </c>
      <c r="BW865">
        <v>47.722969999999997</v>
      </c>
      <c r="BX865">
        <v>53.459890000000001</v>
      </c>
      <c r="BY865">
        <v>66.864050000000006</v>
      </c>
      <c r="BZ865">
        <v>122.3199</v>
      </c>
      <c r="CA865">
        <v>177.15309999999999</v>
      </c>
      <c r="CB865">
        <v>171.25829999999999</v>
      </c>
      <c r="CC865">
        <v>198.02760000000001</v>
      </c>
      <c r="CD865">
        <v>279.43119999999999</v>
      </c>
      <c r="CE865">
        <v>276.84789999999998</v>
      </c>
      <c r="CF865">
        <v>203.38900000000001</v>
      </c>
      <c r="CG865">
        <v>577.69209999999998</v>
      </c>
      <c r="CH865">
        <v>1264.1980000000001</v>
      </c>
      <c r="CI865">
        <v>754.23180000000002</v>
      </c>
      <c r="CJ865">
        <v>213.3956</v>
      </c>
      <c r="CK865">
        <v>239.0916</v>
      </c>
      <c r="CL865">
        <v>207.9787</v>
      </c>
      <c r="CM865">
        <v>186.96459999999999</v>
      </c>
      <c r="CN865">
        <v>1245.171</v>
      </c>
      <c r="CO865">
        <v>2237.5949999999998</v>
      </c>
      <c r="CP865">
        <v>3194.837</v>
      </c>
      <c r="CQ865">
        <v>8482.9279999999999</v>
      </c>
      <c r="CR865">
        <v>5679.5820000000003</v>
      </c>
      <c r="CS865">
        <v>1204.703</v>
      </c>
      <c r="CT865">
        <v>828.74959999999999</v>
      </c>
      <c r="CU865">
        <v>649.26610000000005</v>
      </c>
      <c r="CV865">
        <v>2173.6669999999999</v>
      </c>
      <c r="CW865">
        <v>3787.0360000000001</v>
      </c>
      <c r="CX865">
        <v>2058.75</v>
      </c>
      <c r="CY865">
        <v>2611.2109999999998</v>
      </c>
      <c r="CZ865">
        <v>2410.2649999999999</v>
      </c>
      <c r="DA865">
        <v>2715.4780000000001</v>
      </c>
      <c r="DB865">
        <v>3244.2170000000001</v>
      </c>
      <c r="DC865">
        <v>3658.518</v>
      </c>
      <c r="DD865">
        <v>8202.8739999999998</v>
      </c>
      <c r="DE865">
        <v>10451.540000000001</v>
      </c>
      <c r="DF865">
        <v>12317.45</v>
      </c>
      <c r="DG865">
        <v>8230.99</v>
      </c>
      <c r="DH865">
        <v>7789.0309999999999</v>
      </c>
      <c r="DI865">
        <v>3654.8429999999998</v>
      </c>
      <c r="DJ865">
        <v>4303.817</v>
      </c>
      <c r="DK865">
        <v>3114.7049999999999</v>
      </c>
      <c r="DL865">
        <v>17</v>
      </c>
      <c r="DM865">
        <v>20</v>
      </c>
    </row>
    <row r="866" spans="1:117" x14ac:dyDescent="0.25">
      <c r="A866" t="s">
        <v>62</v>
      </c>
      <c r="B866" t="s">
        <v>209</v>
      </c>
      <c r="C866" t="s">
        <v>61</v>
      </c>
      <c r="D866" t="s">
        <v>61</v>
      </c>
      <c r="E866" t="s">
        <v>61</v>
      </c>
      <c r="F866" t="s">
        <v>61</v>
      </c>
      <c r="G866" t="s">
        <v>61</v>
      </c>
      <c r="H866" t="s">
        <v>209</v>
      </c>
      <c r="I866" t="s">
        <v>208</v>
      </c>
      <c r="J866" s="22" t="s">
        <v>117</v>
      </c>
      <c r="K866" s="28">
        <v>19</v>
      </c>
      <c r="L866">
        <v>19</v>
      </c>
      <c r="M866">
        <v>8.75</v>
      </c>
      <c r="N866">
        <v>8.5</v>
      </c>
      <c r="O866">
        <v>1</v>
      </c>
      <c r="P866">
        <v>0</v>
      </c>
      <c r="Q866">
        <v>1</v>
      </c>
      <c r="R866">
        <v>0</v>
      </c>
      <c r="S866" s="28">
        <v>1</v>
      </c>
      <c r="AR866">
        <v>67.362499999999997</v>
      </c>
      <c r="AS866">
        <v>65.053790000000006</v>
      </c>
      <c r="AT866">
        <v>63.454149999999998</v>
      </c>
      <c r="AU866">
        <v>61.915819999999997</v>
      </c>
      <c r="AV866">
        <v>61.121540000000003</v>
      </c>
      <c r="AW866">
        <v>60.23574</v>
      </c>
      <c r="AX866">
        <v>59.51005</v>
      </c>
      <c r="AY866">
        <v>59.820439999999998</v>
      </c>
      <c r="AZ866">
        <v>62.329729999999998</v>
      </c>
      <c r="BA866">
        <v>67.675139999999999</v>
      </c>
      <c r="BB866">
        <v>74.242059999999995</v>
      </c>
      <c r="BC866">
        <v>79.058790000000002</v>
      </c>
      <c r="BD866">
        <v>83.110960000000006</v>
      </c>
      <c r="BE866">
        <v>86.774780000000007</v>
      </c>
      <c r="BF866">
        <v>89.047389999999993</v>
      </c>
      <c r="BG866">
        <v>90.153459999999995</v>
      </c>
      <c r="BH866">
        <v>90.088049999999996</v>
      </c>
      <c r="BI866">
        <v>89.475030000000004</v>
      </c>
      <c r="BJ866">
        <v>87.233080000000001</v>
      </c>
      <c r="BK866">
        <v>83.344700000000003</v>
      </c>
      <c r="BL866">
        <v>78.590990000000005</v>
      </c>
      <c r="BM866">
        <v>74.713710000000006</v>
      </c>
      <c r="BN866">
        <v>71.797169999999994</v>
      </c>
      <c r="BO866">
        <v>69.573189999999997</v>
      </c>
      <c r="DL866">
        <v>17</v>
      </c>
      <c r="DM866">
        <v>20</v>
      </c>
    </row>
    <row r="867" spans="1:117" hidden="1" x14ac:dyDescent="0.25">
      <c r="A867" t="s">
        <v>62</v>
      </c>
      <c r="B867" t="s">
        <v>42</v>
      </c>
      <c r="C867" t="s">
        <v>61</v>
      </c>
      <c r="D867" t="s">
        <v>42</v>
      </c>
      <c r="E867" t="s">
        <v>61</v>
      </c>
      <c r="F867" t="s">
        <v>61</v>
      </c>
      <c r="G867" t="s">
        <v>61</v>
      </c>
      <c r="H867" t="s">
        <v>61</v>
      </c>
      <c r="I867" t="s">
        <v>208</v>
      </c>
      <c r="J867" s="22" t="s">
        <v>117</v>
      </c>
      <c r="K867" s="28">
        <v>19</v>
      </c>
      <c r="L867">
        <v>19</v>
      </c>
      <c r="M867">
        <v>364.4</v>
      </c>
      <c r="N867">
        <v>362.2</v>
      </c>
      <c r="O867">
        <v>1</v>
      </c>
      <c r="P867">
        <v>0</v>
      </c>
      <c r="Q867">
        <v>0</v>
      </c>
      <c r="R867">
        <v>1</v>
      </c>
      <c r="S867" s="28">
        <v>1</v>
      </c>
      <c r="AR867">
        <v>65.70308</v>
      </c>
      <c r="AS867">
        <v>63.911259999999999</v>
      </c>
      <c r="AT867">
        <v>62.785130000000002</v>
      </c>
      <c r="AU867">
        <v>61.845039999999997</v>
      </c>
      <c r="AV867">
        <v>61.176740000000002</v>
      </c>
      <c r="AW867">
        <v>60.589680000000001</v>
      </c>
      <c r="AX867">
        <v>60.203710000000001</v>
      </c>
      <c r="AY867">
        <v>60.718249999999998</v>
      </c>
      <c r="AZ867">
        <v>63.75994</v>
      </c>
      <c r="BA867">
        <v>68.681799999999996</v>
      </c>
      <c r="BB867">
        <v>73.714269999999999</v>
      </c>
      <c r="BC867">
        <v>77.665940000000006</v>
      </c>
      <c r="BD867">
        <v>80.802899999999994</v>
      </c>
      <c r="BE867">
        <v>83.606489999999994</v>
      </c>
      <c r="BF867">
        <v>84.994339999999994</v>
      </c>
      <c r="BG867">
        <v>86.736840000000001</v>
      </c>
      <c r="BH867">
        <v>86.050169999999994</v>
      </c>
      <c r="BI867">
        <v>84.236890000000002</v>
      </c>
      <c r="BJ867">
        <v>82.068920000000006</v>
      </c>
      <c r="BK867">
        <v>78.346410000000006</v>
      </c>
      <c r="BL867">
        <v>74.263649999999998</v>
      </c>
      <c r="BM867">
        <v>71.009360000000001</v>
      </c>
      <c r="BN867">
        <v>69.26258</v>
      </c>
      <c r="BO867">
        <v>67.507649999999998</v>
      </c>
      <c r="CN867" s="24"/>
      <c r="CO867" s="24"/>
      <c r="CP867" s="24"/>
      <c r="CQ867" s="24"/>
      <c r="CR867" s="24"/>
      <c r="CS867" s="24"/>
      <c r="CT867" s="24"/>
      <c r="CU867" s="24"/>
      <c r="CV867" s="24"/>
      <c r="CW867" s="24"/>
      <c r="CX867" s="24"/>
      <c r="CY867" s="24"/>
      <c r="CZ867" s="24"/>
      <c r="DA867" s="24"/>
      <c r="DB867" s="24"/>
      <c r="DC867" s="24"/>
      <c r="DD867" s="24"/>
      <c r="DE867" s="24"/>
      <c r="DF867" s="24"/>
      <c r="DG867" s="24"/>
      <c r="DH867" s="24"/>
      <c r="DI867" s="24"/>
      <c r="DJ867" s="24"/>
      <c r="DK867" s="24"/>
      <c r="DL867">
        <v>17</v>
      </c>
      <c r="DM867">
        <v>20</v>
      </c>
    </row>
    <row r="868" spans="1:117" x14ac:dyDescent="0.25">
      <c r="A868" t="s">
        <v>62</v>
      </c>
      <c r="B868" t="s">
        <v>171</v>
      </c>
      <c r="C868" t="s">
        <v>61</v>
      </c>
      <c r="D868" t="s">
        <v>171</v>
      </c>
      <c r="E868" t="s">
        <v>61</v>
      </c>
      <c r="F868" t="s">
        <v>61</v>
      </c>
      <c r="G868" t="s">
        <v>61</v>
      </c>
      <c r="H868" t="s">
        <v>61</v>
      </c>
      <c r="I868" t="s">
        <v>208</v>
      </c>
      <c r="J868" s="22" t="s">
        <v>117</v>
      </c>
      <c r="K868" s="28">
        <v>19</v>
      </c>
      <c r="L868">
        <v>19</v>
      </c>
      <c r="M868">
        <v>14.33333</v>
      </c>
      <c r="N868">
        <v>13</v>
      </c>
      <c r="O868">
        <v>1</v>
      </c>
      <c r="P868">
        <v>0</v>
      </c>
      <c r="Q868">
        <v>1</v>
      </c>
      <c r="R868">
        <v>1</v>
      </c>
      <c r="S868">
        <v>1</v>
      </c>
      <c r="AR868">
        <v>75.944450000000003</v>
      </c>
      <c r="AS868">
        <v>73.527780000000007</v>
      </c>
      <c r="AT868">
        <v>71.625</v>
      </c>
      <c r="AU868">
        <v>69.958330000000004</v>
      </c>
      <c r="AV868">
        <v>68.541669999999996</v>
      </c>
      <c r="AW868">
        <v>67.652780000000007</v>
      </c>
      <c r="AX868">
        <v>66.958330000000004</v>
      </c>
      <c r="AY868">
        <v>67.125</v>
      </c>
      <c r="AZ868">
        <v>68.861109999999996</v>
      </c>
      <c r="BA868">
        <v>73.027780000000007</v>
      </c>
      <c r="BB868">
        <v>77.736109999999996</v>
      </c>
      <c r="BC868">
        <v>80.902780000000007</v>
      </c>
      <c r="BD868">
        <v>84.375</v>
      </c>
      <c r="BE868">
        <v>87.44444</v>
      </c>
      <c r="BF868">
        <v>89.708330000000004</v>
      </c>
      <c r="BG868">
        <v>90.986109999999996</v>
      </c>
      <c r="BH868">
        <v>91.708330000000004</v>
      </c>
      <c r="BI868">
        <v>92.638890000000004</v>
      </c>
      <c r="BJ868">
        <v>91.638890000000004</v>
      </c>
      <c r="BK868">
        <v>89.277780000000007</v>
      </c>
      <c r="BL868">
        <v>85.625</v>
      </c>
      <c r="BM868">
        <v>82.972219999999993</v>
      </c>
      <c r="BN868">
        <v>80.875</v>
      </c>
      <c r="BO868">
        <v>78.638890000000004</v>
      </c>
      <c r="DL868">
        <v>17</v>
      </c>
      <c r="DM868">
        <v>20</v>
      </c>
    </row>
    <row r="869" spans="1:117" hidden="1" x14ac:dyDescent="0.25">
      <c r="A869" t="s">
        <v>62</v>
      </c>
      <c r="B869" t="s">
        <v>108</v>
      </c>
      <c r="C869" t="s">
        <v>61</v>
      </c>
      <c r="D869" t="s">
        <v>108</v>
      </c>
      <c r="E869" t="s">
        <v>61</v>
      </c>
      <c r="F869" t="s">
        <v>61</v>
      </c>
      <c r="G869" t="s">
        <v>61</v>
      </c>
      <c r="H869" t="s">
        <v>61</v>
      </c>
      <c r="I869" t="s">
        <v>208</v>
      </c>
      <c r="J869" s="22" t="s">
        <v>117</v>
      </c>
      <c r="K869" s="28">
        <v>19</v>
      </c>
      <c r="L869">
        <v>19</v>
      </c>
      <c r="M869">
        <v>16</v>
      </c>
      <c r="N869">
        <v>16</v>
      </c>
      <c r="O869">
        <v>1</v>
      </c>
      <c r="P869">
        <v>0</v>
      </c>
      <c r="Q869">
        <v>0</v>
      </c>
      <c r="R869">
        <v>1</v>
      </c>
      <c r="S869" s="28">
        <v>1</v>
      </c>
      <c r="AR869">
        <v>73.308040000000005</v>
      </c>
      <c r="AS869">
        <v>70.411119999999997</v>
      </c>
      <c r="AT869">
        <v>68.702520000000007</v>
      </c>
      <c r="AU869">
        <v>67.250410000000002</v>
      </c>
      <c r="AV869">
        <v>66.591309999999993</v>
      </c>
      <c r="AW869">
        <v>65.467129999999997</v>
      </c>
      <c r="AX869">
        <v>64.965100000000007</v>
      </c>
      <c r="AY869">
        <v>65.65625</v>
      </c>
      <c r="AZ869">
        <v>68.474029999999999</v>
      </c>
      <c r="BA869">
        <v>73.922479999999993</v>
      </c>
      <c r="BB869">
        <v>79.472399999999993</v>
      </c>
      <c r="BC869">
        <v>83.479299999999995</v>
      </c>
      <c r="BD869">
        <v>87.038960000000003</v>
      </c>
      <c r="BE869">
        <v>89.795050000000003</v>
      </c>
      <c r="BF869">
        <v>91.694800000000001</v>
      </c>
      <c r="BG869">
        <v>92.693179999999998</v>
      </c>
      <c r="BH869">
        <v>92.429379999999995</v>
      </c>
      <c r="BI869">
        <v>91.245940000000004</v>
      </c>
      <c r="BJ869">
        <v>89.585229999999996</v>
      </c>
      <c r="BK869">
        <v>86.514610000000005</v>
      </c>
      <c r="BL869">
        <v>83.455759999999998</v>
      </c>
      <c r="BM869">
        <v>80.897319999999993</v>
      </c>
      <c r="BN869">
        <v>79.136769999999999</v>
      </c>
      <c r="BO869">
        <v>76.646510000000006</v>
      </c>
      <c r="DL869">
        <v>17</v>
      </c>
      <c r="DM869">
        <v>20</v>
      </c>
    </row>
    <row r="870" spans="1:117" hidden="1" x14ac:dyDescent="0.25">
      <c r="A870" t="s">
        <v>62</v>
      </c>
      <c r="B870" t="s">
        <v>32</v>
      </c>
      <c r="C870" t="s">
        <v>32</v>
      </c>
      <c r="D870" t="s">
        <v>61</v>
      </c>
      <c r="E870" t="s">
        <v>61</v>
      </c>
      <c r="F870" t="s">
        <v>61</v>
      </c>
      <c r="G870" t="s">
        <v>61</v>
      </c>
      <c r="H870" t="s">
        <v>61</v>
      </c>
      <c r="I870" t="s">
        <v>208</v>
      </c>
      <c r="J870" s="22" t="s">
        <v>117</v>
      </c>
      <c r="K870" s="28">
        <v>19</v>
      </c>
      <c r="L870">
        <v>19</v>
      </c>
      <c r="M870">
        <v>39.75</v>
      </c>
      <c r="N870">
        <v>39.5</v>
      </c>
      <c r="O870">
        <v>1</v>
      </c>
      <c r="P870">
        <v>0</v>
      </c>
      <c r="Q870">
        <v>0</v>
      </c>
      <c r="R870">
        <v>0</v>
      </c>
      <c r="S870" s="28">
        <v>0</v>
      </c>
      <c r="T870">
        <v>2296.2379999999998</v>
      </c>
      <c r="U870">
        <v>2230.9250000000002</v>
      </c>
      <c r="V870">
        <v>2193.1120000000001</v>
      </c>
      <c r="W870">
        <v>2220.7750000000001</v>
      </c>
      <c r="X870">
        <v>2321.52</v>
      </c>
      <c r="Y870">
        <v>2550.7060000000001</v>
      </c>
      <c r="Z870">
        <v>2832.248</v>
      </c>
      <c r="AA870">
        <v>2850.1529999999998</v>
      </c>
      <c r="AB870">
        <v>3096.6759999999999</v>
      </c>
      <c r="AC870">
        <v>3260.8290000000002</v>
      </c>
      <c r="AD870">
        <v>3468.6689999999999</v>
      </c>
      <c r="AE870">
        <v>3667.6120000000001</v>
      </c>
      <c r="AF870">
        <v>3858.1640000000002</v>
      </c>
      <c r="AG870">
        <v>3999.4540000000002</v>
      </c>
      <c r="AH870">
        <v>4142.3230000000003</v>
      </c>
      <c r="AI870">
        <v>4267.1440000000002</v>
      </c>
      <c r="AJ870">
        <v>4473.6639999999998</v>
      </c>
      <c r="AK870">
        <v>4343.0739999999996</v>
      </c>
      <c r="AL870">
        <v>4012.95</v>
      </c>
      <c r="AM870">
        <v>4559.625</v>
      </c>
      <c r="AN870">
        <v>4387.2290000000003</v>
      </c>
      <c r="AO870">
        <v>3810.2080000000001</v>
      </c>
      <c r="AP870">
        <v>3052.393</v>
      </c>
      <c r="AQ870">
        <v>2572.5430000000001</v>
      </c>
      <c r="AR870">
        <v>68.037999999999997</v>
      </c>
      <c r="AS870">
        <v>66.238669999999999</v>
      </c>
      <c r="AT870">
        <v>64.673410000000004</v>
      </c>
      <c r="AU870">
        <v>63.387549999999997</v>
      </c>
      <c r="AV870">
        <v>62.45908</v>
      </c>
      <c r="AW870">
        <v>61.596960000000003</v>
      </c>
      <c r="AX870">
        <v>60.649030000000003</v>
      </c>
      <c r="AY870">
        <v>61.189309999999999</v>
      </c>
      <c r="AZ870">
        <v>63.725020000000001</v>
      </c>
      <c r="BA870">
        <v>68.801950000000005</v>
      </c>
      <c r="BB870">
        <v>74.412599999999998</v>
      </c>
      <c r="BC870">
        <v>79.121499999999997</v>
      </c>
      <c r="BD870">
        <v>83.277990000000003</v>
      </c>
      <c r="BE870">
        <v>86.934899999999999</v>
      </c>
      <c r="BF870">
        <v>88.941779999999994</v>
      </c>
      <c r="BG870">
        <v>89.711820000000003</v>
      </c>
      <c r="BH870">
        <v>88.963070000000002</v>
      </c>
      <c r="BI870">
        <v>87.948790000000002</v>
      </c>
      <c r="BJ870">
        <v>86.170640000000006</v>
      </c>
      <c r="BK870">
        <v>82.969790000000003</v>
      </c>
      <c r="BL870">
        <v>78.636949999999999</v>
      </c>
      <c r="BM870">
        <v>74.934470000000005</v>
      </c>
      <c r="BN870">
        <v>72.037480000000002</v>
      </c>
      <c r="BO870">
        <v>69.918899999999994</v>
      </c>
      <c r="BP870">
        <v>-66.043660000000003</v>
      </c>
      <c r="BQ870">
        <v>-43.522109999999998</v>
      </c>
      <c r="BR870">
        <v>-25.039169999999999</v>
      </c>
      <c r="BS870">
        <v>-34.632620000000003</v>
      </c>
      <c r="BT870">
        <v>-38.631320000000002</v>
      </c>
      <c r="BU870">
        <v>-6.6771710000000004</v>
      </c>
      <c r="BV870">
        <v>0.61833309999999997</v>
      </c>
      <c r="BW870">
        <v>-3.0872730000000002</v>
      </c>
      <c r="BX870">
        <v>20.219100000000001</v>
      </c>
      <c r="BY870">
        <v>22.73349</v>
      </c>
      <c r="BZ870">
        <v>6.4703090000000003</v>
      </c>
      <c r="CA870">
        <v>19.831140000000001</v>
      </c>
      <c r="CB870">
        <v>8.0976839999999992</v>
      </c>
      <c r="CC870">
        <v>18.07442</v>
      </c>
      <c r="CD870">
        <v>-34.972540000000002</v>
      </c>
      <c r="CE870">
        <v>-68.752229999999997</v>
      </c>
      <c r="CF870">
        <v>-129.42580000000001</v>
      </c>
      <c r="CG870">
        <v>110.0408</v>
      </c>
      <c r="CH870">
        <v>517.20849999999996</v>
      </c>
      <c r="CI870">
        <v>-87.554339999999996</v>
      </c>
      <c r="CJ870">
        <v>-101.8963</v>
      </c>
      <c r="CK870">
        <v>-56.288890000000002</v>
      </c>
      <c r="CL870">
        <v>-103.7754</v>
      </c>
      <c r="CM870">
        <v>-123.8797</v>
      </c>
      <c r="CN870">
        <v>63.716119999999997</v>
      </c>
      <c r="CO870">
        <v>59.697319999999998</v>
      </c>
      <c r="CP870">
        <v>57.674160000000001</v>
      </c>
      <c r="CQ870">
        <v>56.026409999999998</v>
      </c>
      <c r="CR870">
        <v>53.995100000000001</v>
      </c>
      <c r="CS870">
        <v>63.646160000000002</v>
      </c>
      <c r="CT870">
        <v>128.8657</v>
      </c>
      <c r="CU870">
        <v>42.030079999999998</v>
      </c>
      <c r="CV870">
        <v>139.11340000000001</v>
      </c>
      <c r="CW870">
        <v>102.9833</v>
      </c>
      <c r="CX870">
        <v>185.4211</v>
      </c>
      <c r="CY870">
        <v>222.0204</v>
      </c>
      <c r="CZ870">
        <v>223.44579999999999</v>
      </c>
      <c r="DA870">
        <v>181.44159999999999</v>
      </c>
      <c r="DB870">
        <v>207.7003</v>
      </c>
      <c r="DC870">
        <v>182.7002</v>
      </c>
      <c r="DD870">
        <v>183.10509999999999</v>
      </c>
      <c r="DE870">
        <v>180.86160000000001</v>
      </c>
      <c r="DF870">
        <v>121.4205</v>
      </c>
      <c r="DG870">
        <v>104.188</v>
      </c>
      <c r="DH870">
        <v>121.7403</v>
      </c>
      <c r="DI870">
        <v>130.74940000000001</v>
      </c>
      <c r="DJ870">
        <v>103.58240000000001</v>
      </c>
      <c r="DK870">
        <v>101.5689</v>
      </c>
      <c r="DL870">
        <v>17</v>
      </c>
      <c r="DM870">
        <v>20</v>
      </c>
    </row>
    <row r="871" spans="1:117" hidden="1" x14ac:dyDescent="0.25">
      <c r="A871" t="s">
        <v>62</v>
      </c>
      <c r="B871" t="s">
        <v>33</v>
      </c>
      <c r="C871" t="s">
        <v>61</v>
      </c>
      <c r="D871" t="s">
        <v>61</v>
      </c>
      <c r="E871" t="s">
        <v>33</v>
      </c>
      <c r="F871" t="s">
        <v>61</v>
      </c>
      <c r="G871" t="s">
        <v>61</v>
      </c>
      <c r="H871" t="s">
        <v>61</v>
      </c>
      <c r="I871" t="s">
        <v>208</v>
      </c>
      <c r="J871" s="22" t="s">
        <v>117</v>
      </c>
      <c r="K871" s="28">
        <v>19</v>
      </c>
      <c r="L871">
        <v>19</v>
      </c>
      <c r="M871">
        <v>358.55</v>
      </c>
      <c r="N871">
        <v>356.55</v>
      </c>
      <c r="O871">
        <v>1</v>
      </c>
      <c r="P871">
        <v>0</v>
      </c>
      <c r="Q871">
        <v>0</v>
      </c>
      <c r="R871">
        <v>0</v>
      </c>
      <c r="S871" s="28">
        <v>0</v>
      </c>
      <c r="T871">
        <v>21500.7</v>
      </c>
      <c r="U871">
        <v>20926.509999999998</v>
      </c>
      <c r="V871">
        <v>20711.689999999999</v>
      </c>
      <c r="W871">
        <v>20924.14</v>
      </c>
      <c r="X871">
        <v>21673.74</v>
      </c>
      <c r="Y871">
        <v>22894.22</v>
      </c>
      <c r="Z871">
        <v>26421.599999999999</v>
      </c>
      <c r="AA871">
        <v>26785.9</v>
      </c>
      <c r="AB871">
        <v>29316.91</v>
      </c>
      <c r="AC871">
        <v>30379.439999999999</v>
      </c>
      <c r="AD871">
        <v>32824.28</v>
      </c>
      <c r="AE871">
        <v>34992.69</v>
      </c>
      <c r="AF871">
        <v>36702.870000000003</v>
      </c>
      <c r="AG871">
        <v>38383.82</v>
      </c>
      <c r="AH871">
        <v>39863.43</v>
      </c>
      <c r="AI871">
        <v>41447.19</v>
      </c>
      <c r="AJ871">
        <v>43222.36</v>
      </c>
      <c r="AK871">
        <v>42213.62</v>
      </c>
      <c r="AL871">
        <v>38734.06</v>
      </c>
      <c r="AM871">
        <v>44180.98</v>
      </c>
      <c r="AN871">
        <v>41314.03</v>
      </c>
      <c r="AO871">
        <v>35982.42</v>
      </c>
      <c r="AP871">
        <v>28697.24</v>
      </c>
      <c r="AQ871">
        <v>24215.13</v>
      </c>
      <c r="AR871">
        <v>65.212419999999995</v>
      </c>
      <c r="AS871">
        <v>63.41366</v>
      </c>
      <c r="AT871">
        <v>62.267440000000001</v>
      </c>
      <c r="AU871">
        <v>61.335630000000002</v>
      </c>
      <c r="AV871">
        <v>60.602699999999999</v>
      </c>
      <c r="AW871">
        <v>60.028919999999999</v>
      </c>
      <c r="AX871">
        <v>59.669809999999998</v>
      </c>
      <c r="AY871">
        <v>60.176690000000001</v>
      </c>
      <c r="AZ871">
        <v>63.107430000000001</v>
      </c>
      <c r="BA871">
        <v>68.027600000000007</v>
      </c>
      <c r="BB871">
        <v>73.192430000000002</v>
      </c>
      <c r="BC871">
        <v>77.109219999999993</v>
      </c>
      <c r="BD871">
        <v>80.028909999999996</v>
      </c>
      <c r="BE871">
        <v>82.778869999999998</v>
      </c>
      <c r="BF871">
        <v>84.072580000000002</v>
      </c>
      <c r="BG871">
        <v>85.884559999999993</v>
      </c>
      <c r="BH871">
        <v>85.346320000000006</v>
      </c>
      <c r="BI871">
        <v>83.522189999999995</v>
      </c>
      <c r="BJ871">
        <v>81.381950000000003</v>
      </c>
      <c r="BK871">
        <v>77.580460000000002</v>
      </c>
      <c r="BL871">
        <v>73.717029999999994</v>
      </c>
      <c r="BM871">
        <v>70.619020000000006</v>
      </c>
      <c r="BN871">
        <v>68.775689999999997</v>
      </c>
      <c r="BO871">
        <v>66.998000000000005</v>
      </c>
      <c r="BP871">
        <v>-260.35879999999997</v>
      </c>
      <c r="BQ871">
        <v>-222.5163</v>
      </c>
      <c r="BR871">
        <v>-196.32040000000001</v>
      </c>
      <c r="BS871">
        <v>-145.0367</v>
      </c>
      <c r="BT871">
        <v>-72.443240000000003</v>
      </c>
      <c r="BU871">
        <v>-62.987430000000003</v>
      </c>
      <c r="BV871">
        <v>-52.949869999999997</v>
      </c>
      <c r="BW871">
        <v>30.775259999999999</v>
      </c>
      <c r="BX871">
        <v>29.26491</v>
      </c>
      <c r="BY871">
        <v>61.913060000000002</v>
      </c>
      <c r="BZ871">
        <v>233.45070000000001</v>
      </c>
      <c r="CA871">
        <v>225.9819</v>
      </c>
      <c r="CB871">
        <v>518.47940000000006</v>
      </c>
      <c r="CC871">
        <v>380.89980000000003</v>
      </c>
      <c r="CD871">
        <v>186.1472</v>
      </c>
      <c r="CE871">
        <v>-310.67380000000003</v>
      </c>
      <c r="CF871">
        <v>-842.99069999999995</v>
      </c>
      <c r="CG871">
        <v>1524.2529999999999</v>
      </c>
      <c r="CH871">
        <v>5989.5360000000001</v>
      </c>
      <c r="CI871">
        <v>-33.765630000000002</v>
      </c>
      <c r="CJ871">
        <v>-187.4434</v>
      </c>
      <c r="CK871">
        <v>-85.860789999999994</v>
      </c>
      <c r="CL871">
        <v>-128.29660000000001</v>
      </c>
      <c r="CM871">
        <v>-203.2681</v>
      </c>
      <c r="CN871">
        <v>1124.912</v>
      </c>
      <c r="CO871">
        <v>1033.4159999999999</v>
      </c>
      <c r="CP871">
        <v>981.5675</v>
      </c>
      <c r="CQ871">
        <v>867.33630000000005</v>
      </c>
      <c r="CR871">
        <v>997.11800000000005</v>
      </c>
      <c r="CS871">
        <v>702.01329999999996</v>
      </c>
      <c r="CT871">
        <v>809.33550000000002</v>
      </c>
      <c r="CU871">
        <v>807.22</v>
      </c>
      <c r="CV871">
        <v>952.69949999999994</v>
      </c>
      <c r="CW871">
        <v>1321.5909999999999</v>
      </c>
      <c r="CX871">
        <v>2269.98</v>
      </c>
      <c r="CY871">
        <v>2189.5250000000001</v>
      </c>
      <c r="CZ871">
        <v>2458.989</v>
      </c>
      <c r="DA871">
        <v>2439.9960000000001</v>
      </c>
      <c r="DB871">
        <v>2593.875</v>
      </c>
      <c r="DC871">
        <v>2653.1770000000001</v>
      </c>
      <c r="DD871">
        <v>2653.5</v>
      </c>
      <c r="DE871">
        <v>2161.5129999999999</v>
      </c>
      <c r="DF871">
        <v>2733.8939999999998</v>
      </c>
      <c r="DG871">
        <v>2201.5880000000002</v>
      </c>
      <c r="DH871">
        <v>2288.808</v>
      </c>
      <c r="DI871">
        <v>1999.8520000000001</v>
      </c>
      <c r="DJ871">
        <v>1605.98</v>
      </c>
      <c r="DK871">
        <v>1861.3879999999999</v>
      </c>
      <c r="DL871">
        <v>17</v>
      </c>
      <c r="DM871">
        <v>20</v>
      </c>
    </row>
    <row r="872" spans="1:117" x14ac:dyDescent="0.25">
      <c r="A872" t="s">
        <v>62</v>
      </c>
      <c r="B872" t="s">
        <v>31</v>
      </c>
      <c r="C872" t="s">
        <v>61</v>
      </c>
      <c r="D872" t="s">
        <v>61</v>
      </c>
      <c r="E872" t="s">
        <v>31</v>
      </c>
      <c r="F872" t="s">
        <v>61</v>
      </c>
      <c r="G872" t="s">
        <v>61</v>
      </c>
      <c r="H872" t="s">
        <v>61</v>
      </c>
      <c r="I872" t="s">
        <v>208</v>
      </c>
      <c r="J872" s="22" t="s">
        <v>117</v>
      </c>
      <c r="K872" s="28">
        <v>19</v>
      </c>
      <c r="L872">
        <v>19</v>
      </c>
      <c r="M872">
        <v>4.6666670000000003</v>
      </c>
      <c r="N872">
        <v>4.5</v>
      </c>
      <c r="O872">
        <v>1</v>
      </c>
      <c r="P872">
        <v>0</v>
      </c>
      <c r="Q872">
        <v>1</v>
      </c>
      <c r="R872">
        <v>0</v>
      </c>
      <c r="S872">
        <v>1</v>
      </c>
      <c r="AR872">
        <v>66.799319999999994</v>
      </c>
      <c r="AS872">
        <v>64.557180000000002</v>
      </c>
      <c r="AT872">
        <v>63.161119999999997</v>
      </c>
      <c r="AU872">
        <v>62.104179999999999</v>
      </c>
      <c r="AV872">
        <v>61.51735</v>
      </c>
      <c r="AW872">
        <v>61.071280000000002</v>
      </c>
      <c r="AX872">
        <v>60.77561</v>
      </c>
      <c r="AY872">
        <v>61.246490000000001</v>
      </c>
      <c r="AZ872">
        <v>64.361990000000006</v>
      </c>
      <c r="BA872">
        <v>68.461510000000004</v>
      </c>
      <c r="BB872">
        <v>72.806579999999997</v>
      </c>
      <c r="BC872">
        <v>77.123599999999996</v>
      </c>
      <c r="BD872">
        <v>80.45026</v>
      </c>
      <c r="BE872">
        <v>83.345669999999998</v>
      </c>
      <c r="BF872">
        <v>85.237229999999997</v>
      </c>
      <c r="BG872">
        <v>86.406670000000005</v>
      </c>
      <c r="BH872">
        <v>87.272009999999995</v>
      </c>
      <c r="BI872">
        <v>86.630250000000004</v>
      </c>
      <c r="BJ872">
        <v>84.562600000000003</v>
      </c>
      <c r="BK872">
        <v>80.124499999999998</v>
      </c>
      <c r="BL872">
        <v>75.702079999999995</v>
      </c>
      <c r="BM872">
        <v>72.795140000000004</v>
      </c>
      <c r="BN872">
        <v>70.953410000000005</v>
      </c>
      <c r="BO872">
        <v>69.301940000000002</v>
      </c>
      <c r="DL872">
        <v>17</v>
      </c>
      <c r="DM872">
        <v>20</v>
      </c>
    </row>
    <row r="873" spans="1:117" hidden="1" x14ac:dyDescent="0.25">
      <c r="A873" t="s">
        <v>62</v>
      </c>
      <c r="B873" t="s">
        <v>37</v>
      </c>
      <c r="C873" t="s">
        <v>61</v>
      </c>
      <c r="D873" t="s">
        <v>61</v>
      </c>
      <c r="E873" t="s">
        <v>37</v>
      </c>
      <c r="F873" t="s">
        <v>61</v>
      </c>
      <c r="G873" t="s">
        <v>61</v>
      </c>
      <c r="H873" t="s">
        <v>61</v>
      </c>
      <c r="I873" t="s">
        <v>208</v>
      </c>
      <c r="J873" s="22" t="s">
        <v>117</v>
      </c>
      <c r="K873" s="28">
        <v>19</v>
      </c>
      <c r="L873">
        <v>19</v>
      </c>
      <c r="M873">
        <v>58.416670000000003</v>
      </c>
      <c r="N873">
        <v>58.416670000000003</v>
      </c>
      <c r="O873">
        <v>1</v>
      </c>
      <c r="P873">
        <v>0</v>
      </c>
      <c r="Q873">
        <v>0</v>
      </c>
      <c r="R873">
        <v>0</v>
      </c>
      <c r="S873" s="28">
        <v>0</v>
      </c>
      <c r="T873">
        <v>7846.0870000000004</v>
      </c>
      <c r="U873">
        <v>7699.16</v>
      </c>
      <c r="V873">
        <v>7567.8670000000002</v>
      </c>
      <c r="W873">
        <v>7485.1139999999996</v>
      </c>
      <c r="X873">
        <v>7512.567</v>
      </c>
      <c r="Y873">
        <v>8892.7450000000008</v>
      </c>
      <c r="Z873">
        <v>11290.68</v>
      </c>
      <c r="AA873">
        <v>12077.2</v>
      </c>
      <c r="AB873">
        <v>14417.99</v>
      </c>
      <c r="AC873">
        <v>17494.45</v>
      </c>
      <c r="AD873">
        <v>19429.490000000002</v>
      </c>
      <c r="AE873">
        <v>20356.349999999999</v>
      </c>
      <c r="AF873">
        <v>20815.46</v>
      </c>
      <c r="AG873">
        <v>21086.82</v>
      </c>
      <c r="AH873">
        <v>21294</v>
      </c>
      <c r="AI873">
        <v>21256.67</v>
      </c>
      <c r="AJ873">
        <v>20603.98</v>
      </c>
      <c r="AK873">
        <v>19005.47</v>
      </c>
      <c r="AL873">
        <v>15676.83</v>
      </c>
      <c r="AM873">
        <v>13445.53</v>
      </c>
      <c r="AN873">
        <v>11643.51</v>
      </c>
      <c r="AO873">
        <v>10282.459999999999</v>
      </c>
      <c r="AP873">
        <v>9077.06</v>
      </c>
      <c r="AQ873">
        <v>8516.7119999999995</v>
      </c>
      <c r="AR873">
        <v>66.988479999999996</v>
      </c>
      <c r="AS873">
        <v>64.610950000000003</v>
      </c>
      <c r="AT873">
        <v>63.385300000000001</v>
      </c>
      <c r="AU873">
        <v>62.380330000000001</v>
      </c>
      <c r="AV873">
        <v>61.752029999999998</v>
      </c>
      <c r="AW873">
        <v>61.358890000000002</v>
      </c>
      <c r="AX873">
        <v>61.297269999999997</v>
      </c>
      <c r="AY873">
        <v>61.678789999999999</v>
      </c>
      <c r="AZ873">
        <v>64.415819999999997</v>
      </c>
      <c r="BA873">
        <v>68.610309999999998</v>
      </c>
      <c r="BB873">
        <v>73.355199999999996</v>
      </c>
      <c r="BC873">
        <v>78.230469999999997</v>
      </c>
      <c r="BD873">
        <v>81.774190000000004</v>
      </c>
      <c r="BE873">
        <v>84.673910000000006</v>
      </c>
      <c r="BF873">
        <v>86.433890000000005</v>
      </c>
      <c r="BG873">
        <v>87.768349999999998</v>
      </c>
      <c r="BH873">
        <v>88.478340000000003</v>
      </c>
      <c r="BI873">
        <v>87.419359999999998</v>
      </c>
      <c r="BJ873">
        <v>85.071330000000003</v>
      </c>
      <c r="BK873">
        <v>80.366669999999999</v>
      </c>
      <c r="BL873">
        <v>75.708600000000004</v>
      </c>
      <c r="BM873">
        <v>72.725570000000005</v>
      </c>
      <c r="BN873">
        <v>71.099159999999998</v>
      </c>
      <c r="BO873">
        <v>69.625950000000003</v>
      </c>
      <c r="BP873">
        <v>-38.501100000000001</v>
      </c>
      <c r="BQ873">
        <v>-61.319830000000003</v>
      </c>
      <c r="BR873">
        <v>-50.725250000000003</v>
      </c>
      <c r="BS873">
        <v>-30.010760000000001</v>
      </c>
      <c r="BT873">
        <v>-7.8252889999999997</v>
      </c>
      <c r="BU873">
        <v>129.3569</v>
      </c>
      <c r="BV873">
        <v>80.501530000000002</v>
      </c>
      <c r="BW873">
        <v>69.968000000000004</v>
      </c>
      <c r="BX873">
        <v>-140.11199999999999</v>
      </c>
      <c r="BY873">
        <v>-108.09650000000001</v>
      </c>
      <c r="BZ873">
        <v>67.158330000000007</v>
      </c>
      <c r="CA873">
        <v>31.563469999999999</v>
      </c>
      <c r="CB873">
        <v>18.705729999999999</v>
      </c>
      <c r="CC873">
        <v>-0.383913</v>
      </c>
      <c r="CD873">
        <v>-182.59229999999999</v>
      </c>
      <c r="CE873">
        <v>-442.61849999999998</v>
      </c>
      <c r="CF873">
        <v>-357.49119999999999</v>
      </c>
      <c r="CG873">
        <v>155.94110000000001</v>
      </c>
      <c r="CH873">
        <v>1878.925</v>
      </c>
      <c r="CI873">
        <v>873.31790000000001</v>
      </c>
      <c r="CJ873">
        <v>558.66369999999995</v>
      </c>
      <c r="CK873">
        <v>363.85739999999998</v>
      </c>
      <c r="CL873">
        <v>-38.674399999999999</v>
      </c>
      <c r="CM873">
        <v>-119.9516</v>
      </c>
      <c r="CN873">
        <v>244.7816</v>
      </c>
      <c r="CO873">
        <v>216.26410000000001</v>
      </c>
      <c r="CP873">
        <v>214.40309999999999</v>
      </c>
      <c r="CQ873">
        <v>206.6576</v>
      </c>
      <c r="CR873">
        <v>218.64490000000001</v>
      </c>
      <c r="CS873">
        <v>341.101</v>
      </c>
      <c r="CT873">
        <v>354.25889999999998</v>
      </c>
      <c r="CU873">
        <v>247.46250000000001</v>
      </c>
      <c r="CV873">
        <v>367.11439999999999</v>
      </c>
      <c r="CW873">
        <v>578.2808</v>
      </c>
      <c r="CX873">
        <v>695.053</v>
      </c>
      <c r="CY873">
        <v>343.19600000000003</v>
      </c>
      <c r="CZ873">
        <v>231.46299999999999</v>
      </c>
      <c r="DA873">
        <v>359.33229999999998</v>
      </c>
      <c r="DB873">
        <v>1030.19</v>
      </c>
      <c r="DC873">
        <v>1201.8430000000001</v>
      </c>
      <c r="DD873">
        <v>1466.816</v>
      </c>
      <c r="DE873">
        <v>1401.2429999999999</v>
      </c>
      <c r="DF873">
        <v>1551.5530000000001</v>
      </c>
      <c r="DG873">
        <v>1251.731</v>
      </c>
      <c r="DH873">
        <v>662.73979999999995</v>
      </c>
      <c r="DI873">
        <v>478.56470000000002</v>
      </c>
      <c r="DJ873">
        <v>399.01909999999998</v>
      </c>
      <c r="DK873">
        <v>425.6918</v>
      </c>
      <c r="DL873">
        <v>17</v>
      </c>
      <c r="DM873">
        <v>20</v>
      </c>
    </row>
    <row r="874" spans="1:117" hidden="1" x14ac:dyDescent="0.25">
      <c r="A874" t="s">
        <v>62</v>
      </c>
      <c r="B874" t="s">
        <v>202</v>
      </c>
      <c r="C874" t="s">
        <v>61</v>
      </c>
      <c r="D874" t="s">
        <v>61</v>
      </c>
      <c r="E874" t="s">
        <v>61</v>
      </c>
      <c r="F874" t="s">
        <v>97</v>
      </c>
      <c r="G874" t="s">
        <v>61</v>
      </c>
      <c r="H874" t="s">
        <v>61</v>
      </c>
      <c r="I874" t="s">
        <v>208</v>
      </c>
      <c r="J874" s="22" t="s">
        <v>117</v>
      </c>
      <c r="K874" s="28">
        <v>19</v>
      </c>
      <c r="L874">
        <v>19</v>
      </c>
      <c r="M874">
        <v>204.01920000000001</v>
      </c>
      <c r="N874">
        <v>202.9359</v>
      </c>
      <c r="O874">
        <v>1</v>
      </c>
      <c r="P874">
        <v>0</v>
      </c>
      <c r="Q874">
        <v>0</v>
      </c>
      <c r="R874">
        <v>0</v>
      </c>
      <c r="S874" s="28">
        <v>0</v>
      </c>
      <c r="T874">
        <v>42937.93</v>
      </c>
      <c r="U874">
        <v>41812.28</v>
      </c>
      <c r="V874">
        <v>40317.279999999999</v>
      </c>
      <c r="W874">
        <v>38983.019999999997</v>
      </c>
      <c r="X874">
        <v>39070.800000000003</v>
      </c>
      <c r="Y874">
        <v>41769.279999999999</v>
      </c>
      <c r="Z874">
        <v>46896.02</v>
      </c>
      <c r="AA874">
        <v>49269.51</v>
      </c>
      <c r="AB874">
        <v>53507.88</v>
      </c>
      <c r="AC874">
        <v>59673.2</v>
      </c>
      <c r="AD874">
        <v>64907.14</v>
      </c>
      <c r="AE874">
        <v>68105.33</v>
      </c>
      <c r="AF874">
        <v>69808.800000000003</v>
      </c>
      <c r="AG874">
        <v>70815.13</v>
      </c>
      <c r="AH874">
        <v>71469.990000000005</v>
      </c>
      <c r="AI874">
        <v>71911.39</v>
      </c>
      <c r="AJ874">
        <v>70877.69</v>
      </c>
      <c r="AK874">
        <v>66208.81</v>
      </c>
      <c r="AL874">
        <v>59450.48</v>
      </c>
      <c r="AM874">
        <v>60144.82</v>
      </c>
      <c r="AN874">
        <v>58317.61</v>
      </c>
      <c r="AO874">
        <v>54345.17</v>
      </c>
      <c r="AP874">
        <v>49195.76</v>
      </c>
      <c r="AQ874">
        <v>46539.46</v>
      </c>
      <c r="AR874">
        <v>67.586960000000005</v>
      </c>
      <c r="AS874">
        <v>65.221130000000002</v>
      </c>
      <c r="AT874">
        <v>63.909590000000001</v>
      </c>
      <c r="AU874">
        <v>62.831989999999998</v>
      </c>
      <c r="AV874">
        <v>62.241520000000001</v>
      </c>
      <c r="AW874">
        <v>61.719920000000002</v>
      </c>
      <c r="AX874">
        <v>61.420810000000003</v>
      </c>
      <c r="AY874">
        <v>61.606340000000003</v>
      </c>
      <c r="AZ874">
        <v>64.445160000000001</v>
      </c>
      <c r="BA874">
        <v>68.808419999999998</v>
      </c>
      <c r="BB874">
        <v>73.671229999999994</v>
      </c>
      <c r="BC874">
        <v>78.392520000000005</v>
      </c>
      <c r="BD874">
        <v>81.849729999999994</v>
      </c>
      <c r="BE874">
        <v>84.743660000000006</v>
      </c>
      <c r="BF874">
        <v>86.548940000000002</v>
      </c>
      <c r="BG874">
        <v>87.982650000000007</v>
      </c>
      <c r="BH874">
        <v>88.613299999999995</v>
      </c>
      <c r="BI874">
        <v>87.663039999999995</v>
      </c>
      <c r="BJ874">
        <v>85.47878</v>
      </c>
      <c r="BK874">
        <v>81.001090000000005</v>
      </c>
      <c r="BL874">
        <v>76.508129999999994</v>
      </c>
      <c r="BM874">
        <v>73.575159999999997</v>
      </c>
      <c r="BN874">
        <v>71.829700000000003</v>
      </c>
      <c r="BO874">
        <v>70.196640000000002</v>
      </c>
      <c r="BP874">
        <v>-1709.5909999999999</v>
      </c>
      <c r="BQ874">
        <v>-1694.5930000000001</v>
      </c>
      <c r="BR874">
        <v>-1222.0039999999999</v>
      </c>
      <c r="BS874">
        <v>-815.54039999999998</v>
      </c>
      <c r="BT874">
        <v>-524.25480000000005</v>
      </c>
      <c r="BU874">
        <v>-363.61349999999999</v>
      </c>
      <c r="BV874">
        <v>287.3886</v>
      </c>
      <c r="BW874">
        <v>525.35680000000002</v>
      </c>
      <c r="BX874">
        <v>124.6481</v>
      </c>
      <c r="BY874">
        <v>-87.570390000000003</v>
      </c>
      <c r="BZ874">
        <v>-362.05590000000001</v>
      </c>
      <c r="CA874">
        <v>-231.15219999999999</v>
      </c>
      <c r="CB874">
        <v>-63.016010000000001</v>
      </c>
      <c r="CC874">
        <v>-112.89960000000001</v>
      </c>
      <c r="CD874">
        <v>-6.7006880000000004</v>
      </c>
      <c r="CE874">
        <v>-588.64760000000001</v>
      </c>
      <c r="CF874">
        <v>-379.75810000000001</v>
      </c>
      <c r="CG874">
        <v>3357.2089999999998</v>
      </c>
      <c r="CH874">
        <v>8269.3140000000003</v>
      </c>
      <c r="CI874">
        <v>3458.3330000000001</v>
      </c>
      <c r="CJ874">
        <v>799.75909999999999</v>
      </c>
      <c r="CK874">
        <v>101.5692</v>
      </c>
      <c r="CL874">
        <v>51.5503</v>
      </c>
      <c r="CM874">
        <v>-91.944310000000002</v>
      </c>
      <c r="CN874">
        <v>73499.31</v>
      </c>
      <c r="CO874">
        <v>109897.5</v>
      </c>
      <c r="CP874">
        <v>73379.17</v>
      </c>
      <c r="CQ874">
        <v>43134.99</v>
      </c>
      <c r="CR874">
        <v>28771.32</v>
      </c>
      <c r="CS874">
        <v>22038.93</v>
      </c>
      <c r="CT874">
        <v>7333.5780000000004</v>
      </c>
      <c r="CU874">
        <v>8901.2729999999992</v>
      </c>
      <c r="CV874">
        <v>18940.169999999998</v>
      </c>
      <c r="CW874">
        <v>39491</v>
      </c>
      <c r="CX874">
        <v>50690.57</v>
      </c>
      <c r="CY874">
        <v>83651.710000000006</v>
      </c>
      <c r="CZ874">
        <v>69602.27</v>
      </c>
      <c r="DA874">
        <v>56221.63</v>
      </c>
      <c r="DB874">
        <v>48551.15</v>
      </c>
      <c r="DC874">
        <v>64541.64</v>
      </c>
      <c r="DD874">
        <v>106380.3</v>
      </c>
      <c r="DE874">
        <v>123519.8</v>
      </c>
      <c r="DF874">
        <v>88227.35</v>
      </c>
      <c r="DG874">
        <v>41530.99</v>
      </c>
      <c r="DH874">
        <v>40829.839999999997</v>
      </c>
      <c r="DI874">
        <v>46782.96</v>
      </c>
      <c r="DJ874">
        <v>5365.4279999999999</v>
      </c>
      <c r="DK874">
        <v>32273.79</v>
      </c>
      <c r="DL874">
        <v>17</v>
      </c>
      <c r="DM874">
        <v>20</v>
      </c>
    </row>
    <row r="875" spans="1:117" hidden="1" x14ac:dyDescent="0.25">
      <c r="A875" t="s">
        <v>62</v>
      </c>
      <c r="B875" t="s">
        <v>61</v>
      </c>
      <c r="C875" t="s">
        <v>61</v>
      </c>
      <c r="D875" t="s">
        <v>61</v>
      </c>
      <c r="E875" t="s">
        <v>61</v>
      </c>
      <c r="F875" t="s">
        <v>61</v>
      </c>
      <c r="G875" t="s">
        <v>61</v>
      </c>
      <c r="H875" t="s">
        <v>61</v>
      </c>
      <c r="I875" t="s">
        <v>208</v>
      </c>
      <c r="J875" s="22" t="s">
        <v>117</v>
      </c>
      <c r="K875" s="28">
        <v>19</v>
      </c>
      <c r="L875">
        <v>19</v>
      </c>
      <c r="M875">
        <v>241.01920000000001</v>
      </c>
      <c r="N875">
        <v>239.76920000000001</v>
      </c>
      <c r="O875">
        <v>1</v>
      </c>
      <c r="P875">
        <v>0</v>
      </c>
      <c r="Q875">
        <v>0</v>
      </c>
      <c r="R875">
        <v>0</v>
      </c>
      <c r="S875" s="28">
        <v>0</v>
      </c>
      <c r="T875">
        <v>46932.24</v>
      </c>
      <c r="U875">
        <v>45646.8</v>
      </c>
      <c r="V875">
        <v>44086.16</v>
      </c>
      <c r="W875">
        <v>42846.66</v>
      </c>
      <c r="X875">
        <v>42997.18</v>
      </c>
      <c r="Y875">
        <v>45811.8</v>
      </c>
      <c r="Z875">
        <v>51395.34</v>
      </c>
      <c r="AA875">
        <v>53677.77</v>
      </c>
      <c r="AB875">
        <v>58461.59</v>
      </c>
      <c r="AC875">
        <v>64553.19</v>
      </c>
      <c r="AD875">
        <v>69803.399999999994</v>
      </c>
      <c r="AE875">
        <v>73230.929999999993</v>
      </c>
      <c r="AF875">
        <v>75221.88</v>
      </c>
      <c r="AG875">
        <v>76553.94</v>
      </c>
      <c r="AH875">
        <v>77574.12</v>
      </c>
      <c r="AI875">
        <v>78443.490000000005</v>
      </c>
      <c r="AJ875">
        <v>77884.38</v>
      </c>
      <c r="AK875">
        <v>73088.429999999993</v>
      </c>
      <c r="AL875">
        <v>65503.31</v>
      </c>
      <c r="AM875">
        <v>67614.429999999993</v>
      </c>
      <c r="AN875">
        <v>65781.64</v>
      </c>
      <c r="AO875">
        <v>61318.18</v>
      </c>
      <c r="AP875">
        <v>55119.06</v>
      </c>
      <c r="AQ875">
        <v>51279.77</v>
      </c>
      <c r="AR875">
        <v>67.435919999999996</v>
      </c>
      <c r="AS875">
        <v>65.081199999999995</v>
      </c>
      <c r="AT875">
        <v>63.782420000000002</v>
      </c>
      <c r="AU875">
        <v>62.71405</v>
      </c>
      <c r="AV875">
        <v>62.13635</v>
      </c>
      <c r="AW875">
        <v>61.62744</v>
      </c>
      <c r="AX875">
        <v>61.328040000000001</v>
      </c>
      <c r="AY875">
        <v>61.499980000000001</v>
      </c>
      <c r="AZ875">
        <v>64.330070000000006</v>
      </c>
      <c r="BA875">
        <v>68.674940000000007</v>
      </c>
      <c r="BB875">
        <v>73.519159999999999</v>
      </c>
      <c r="BC875">
        <v>78.236890000000002</v>
      </c>
      <c r="BD875">
        <v>81.68141</v>
      </c>
      <c r="BE875">
        <v>84.564279999999997</v>
      </c>
      <c r="BF875">
        <v>86.35575</v>
      </c>
      <c r="BG875">
        <v>87.829250000000002</v>
      </c>
      <c r="BH875">
        <v>88.471609999999998</v>
      </c>
      <c r="BI875">
        <v>87.506379999999993</v>
      </c>
      <c r="BJ875">
        <v>85.330129999999997</v>
      </c>
      <c r="BK875">
        <v>80.84178</v>
      </c>
      <c r="BL875">
        <v>76.332620000000006</v>
      </c>
      <c r="BM875">
        <v>73.395899999999997</v>
      </c>
      <c r="BN875">
        <v>71.650220000000004</v>
      </c>
      <c r="BO875">
        <v>70.032849999999996</v>
      </c>
      <c r="BP875">
        <v>-1731.461</v>
      </c>
      <c r="BQ875">
        <v>-1714.5920000000001</v>
      </c>
      <c r="BR875">
        <v>-1234.2929999999999</v>
      </c>
      <c r="BS875">
        <v>-818.89570000000003</v>
      </c>
      <c r="BT875">
        <v>-516.59730000000002</v>
      </c>
      <c r="BU875">
        <v>-358.822</v>
      </c>
      <c r="BV875">
        <v>228.50049999999999</v>
      </c>
      <c r="BW875">
        <v>514.24980000000005</v>
      </c>
      <c r="BX875">
        <v>148.78540000000001</v>
      </c>
      <c r="BY875">
        <v>-57.777329999999999</v>
      </c>
      <c r="BZ875">
        <v>-318.47629999999998</v>
      </c>
      <c r="CA875">
        <v>-176.04570000000001</v>
      </c>
      <c r="CB875">
        <v>-18.85839</v>
      </c>
      <c r="CC875">
        <v>-89.420649999999995</v>
      </c>
      <c r="CD875">
        <v>-14.77093</v>
      </c>
      <c r="CE875">
        <v>-654.34979999999996</v>
      </c>
      <c r="CF875">
        <v>-469.17700000000002</v>
      </c>
      <c r="CG875">
        <v>3792.1480000000001</v>
      </c>
      <c r="CH875">
        <v>9828.1090000000004</v>
      </c>
      <c r="CI875">
        <v>3661.308</v>
      </c>
      <c r="CJ875">
        <v>781.39020000000005</v>
      </c>
      <c r="CK875">
        <v>108.3531</v>
      </c>
      <c r="CL875">
        <v>75.090400000000002</v>
      </c>
      <c r="CM875">
        <v>-55.771380000000001</v>
      </c>
      <c r="CN875">
        <v>73579.58</v>
      </c>
      <c r="CO875">
        <v>109969.1</v>
      </c>
      <c r="CP875">
        <v>73445.429999999993</v>
      </c>
      <c r="CQ875">
        <v>43199.75</v>
      </c>
      <c r="CR875">
        <v>28828.14</v>
      </c>
      <c r="CS875">
        <v>22079.599999999999</v>
      </c>
      <c r="CT875">
        <v>7375.1729999999998</v>
      </c>
      <c r="CU875">
        <v>8939.4779999999992</v>
      </c>
      <c r="CV875">
        <v>18988.62</v>
      </c>
      <c r="CW875">
        <v>39579.589999999997</v>
      </c>
      <c r="CX875">
        <v>50851.63</v>
      </c>
      <c r="CY875">
        <v>83841.95</v>
      </c>
      <c r="CZ875">
        <v>69785.45</v>
      </c>
      <c r="DA875">
        <v>56399.65</v>
      </c>
      <c r="DB875">
        <v>48749.51</v>
      </c>
      <c r="DC875">
        <v>64762.37</v>
      </c>
      <c r="DD875">
        <v>106585.8</v>
      </c>
      <c r="DE875">
        <v>123685.3</v>
      </c>
      <c r="DF875">
        <v>88420.39</v>
      </c>
      <c r="DG875">
        <v>41647.040000000001</v>
      </c>
      <c r="DH875">
        <v>40965.89</v>
      </c>
      <c r="DI875">
        <v>46909.31</v>
      </c>
      <c r="DJ875">
        <v>5485.6530000000002</v>
      </c>
      <c r="DK875">
        <v>32428.71</v>
      </c>
      <c r="DL875">
        <v>17</v>
      </c>
      <c r="DM875">
        <v>20</v>
      </c>
    </row>
    <row r="876" spans="1:117" x14ac:dyDescent="0.25">
      <c r="A876" t="s">
        <v>62</v>
      </c>
      <c r="B876" t="s">
        <v>210</v>
      </c>
      <c r="C876" t="s">
        <v>61</v>
      </c>
      <c r="D876" t="s">
        <v>210</v>
      </c>
      <c r="E876" t="s">
        <v>61</v>
      </c>
      <c r="F876" t="s">
        <v>61</v>
      </c>
      <c r="G876" t="s">
        <v>61</v>
      </c>
      <c r="H876" t="s">
        <v>61</v>
      </c>
      <c r="I876" t="s">
        <v>208</v>
      </c>
      <c r="J876" s="22" t="s">
        <v>117</v>
      </c>
      <c r="K876" s="28">
        <v>19</v>
      </c>
      <c r="L876">
        <v>19</v>
      </c>
      <c r="M876">
        <v>4.3333329999999997</v>
      </c>
      <c r="N876">
        <v>4.3333329999999997</v>
      </c>
      <c r="O876">
        <v>1</v>
      </c>
      <c r="P876">
        <v>0</v>
      </c>
      <c r="Q876">
        <v>1</v>
      </c>
      <c r="R876">
        <v>1</v>
      </c>
      <c r="S876">
        <v>1</v>
      </c>
      <c r="AR876">
        <v>65.666669999999996</v>
      </c>
      <c r="AS876">
        <v>63.5</v>
      </c>
      <c r="AT876">
        <v>63.181820000000002</v>
      </c>
      <c r="AU876">
        <v>62.69697</v>
      </c>
      <c r="AV876">
        <v>63.727269999999997</v>
      </c>
      <c r="AW876">
        <v>63.560609999999997</v>
      </c>
      <c r="AX876">
        <v>63.727269999999997</v>
      </c>
      <c r="AY876">
        <v>64.212119999999999</v>
      </c>
      <c r="AZ876">
        <v>67.530299999999997</v>
      </c>
      <c r="BA876">
        <v>72.333330000000004</v>
      </c>
      <c r="BB876">
        <v>76.606059999999999</v>
      </c>
      <c r="BC876">
        <v>80.651510000000002</v>
      </c>
      <c r="BD876">
        <v>84.530299999999997</v>
      </c>
      <c r="BE876">
        <v>86.984849999999994</v>
      </c>
      <c r="BF876">
        <v>88.136359999999996</v>
      </c>
      <c r="BG876">
        <v>86.863640000000004</v>
      </c>
      <c r="BH876">
        <v>85.5</v>
      </c>
      <c r="BI876">
        <v>83.833330000000004</v>
      </c>
      <c r="BJ876">
        <v>82.060609999999997</v>
      </c>
      <c r="BK876">
        <v>79.181820000000002</v>
      </c>
      <c r="BL876">
        <v>74.318179999999998</v>
      </c>
      <c r="BM876">
        <v>71.242419999999996</v>
      </c>
      <c r="BN876">
        <v>69.803030000000007</v>
      </c>
      <c r="BO876">
        <v>68.348489999999998</v>
      </c>
      <c r="DL876">
        <v>17</v>
      </c>
      <c r="DM876">
        <v>20</v>
      </c>
    </row>
    <row r="877" spans="1:117" x14ac:dyDescent="0.25">
      <c r="A877" t="s">
        <v>62</v>
      </c>
      <c r="B877" t="s">
        <v>186</v>
      </c>
      <c r="C877" t="s">
        <v>61</v>
      </c>
      <c r="D877" t="s">
        <v>61</v>
      </c>
      <c r="E877" t="s">
        <v>186</v>
      </c>
      <c r="F877" t="s">
        <v>61</v>
      </c>
      <c r="G877" t="s">
        <v>61</v>
      </c>
      <c r="H877" t="s">
        <v>61</v>
      </c>
      <c r="I877" t="s">
        <v>208</v>
      </c>
      <c r="J877" s="22" t="s">
        <v>117</v>
      </c>
      <c r="K877" s="28">
        <v>19</v>
      </c>
      <c r="L877">
        <v>19</v>
      </c>
      <c r="M877">
        <v>13.25</v>
      </c>
      <c r="N877">
        <v>13.16667</v>
      </c>
      <c r="O877">
        <v>1</v>
      </c>
      <c r="P877">
        <v>0</v>
      </c>
      <c r="Q877">
        <v>1</v>
      </c>
      <c r="R877">
        <v>0</v>
      </c>
      <c r="S877">
        <v>1</v>
      </c>
      <c r="AR877">
        <v>69.801500000000004</v>
      </c>
      <c r="AS877">
        <v>67.299250000000001</v>
      </c>
      <c r="AT877">
        <v>65.79571</v>
      </c>
      <c r="AU877">
        <v>64.440520000000006</v>
      </c>
      <c r="AV877">
        <v>63.753360000000001</v>
      </c>
      <c r="AW877">
        <v>62.961150000000004</v>
      </c>
      <c r="AX877">
        <v>62.624470000000002</v>
      </c>
      <c r="AY877">
        <v>62.928939999999997</v>
      </c>
      <c r="AZ877">
        <v>65.840140000000005</v>
      </c>
      <c r="BA877">
        <v>70.697479999999999</v>
      </c>
      <c r="BB877">
        <v>76.080910000000003</v>
      </c>
      <c r="BC877">
        <v>80.586150000000004</v>
      </c>
      <c r="BD877">
        <v>83.918310000000005</v>
      </c>
      <c r="BE877">
        <v>86.70138</v>
      </c>
      <c r="BF877">
        <v>88.58569</v>
      </c>
      <c r="BG877">
        <v>89.817970000000003</v>
      </c>
      <c r="BH877">
        <v>90.232200000000006</v>
      </c>
      <c r="BI877">
        <v>89.453969999999998</v>
      </c>
      <c r="BJ877">
        <v>87.416889999999995</v>
      </c>
      <c r="BK877">
        <v>83.151690000000002</v>
      </c>
      <c r="BL877">
        <v>78.932789999999997</v>
      </c>
      <c r="BM877">
        <v>76.138350000000003</v>
      </c>
      <c r="BN877">
        <v>74.354870000000005</v>
      </c>
      <c r="BO877">
        <v>72.506870000000006</v>
      </c>
      <c r="CN877" s="24"/>
      <c r="CO877" s="24"/>
      <c r="CP877" s="24"/>
      <c r="CQ877" s="24"/>
      <c r="CR877" s="24"/>
      <c r="CS877" s="24"/>
      <c r="CT877" s="24"/>
      <c r="CU877" s="24"/>
      <c r="CV877" s="24"/>
      <c r="CW877" s="24"/>
      <c r="CX877" s="24"/>
      <c r="CY877" s="24"/>
      <c r="CZ877" s="24"/>
      <c r="DA877" s="24"/>
      <c r="DB877" s="24"/>
      <c r="DC877" s="24"/>
      <c r="DD877" s="24"/>
      <c r="DE877" s="24"/>
      <c r="DF877" s="24"/>
      <c r="DG877" s="24"/>
      <c r="DH877" s="24"/>
      <c r="DI877" s="24"/>
      <c r="DJ877" s="24"/>
      <c r="DK877" s="24"/>
      <c r="DL877">
        <v>17</v>
      </c>
      <c r="DM877">
        <v>20</v>
      </c>
    </row>
    <row r="878" spans="1:117" hidden="1" x14ac:dyDescent="0.25">
      <c r="A878" t="s">
        <v>62</v>
      </c>
      <c r="B878" t="s">
        <v>29</v>
      </c>
      <c r="C878" t="s">
        <v>29</v>
      </c>
      <c r="D878" t="s">
        <v>61</v>
      </c>
      <c r="E878" t="s">
        <v>61</v>
      </c>
      <c r="F878" t="s">
        <v>61</v>
      </c>
      <c r="G878" t="s">
        <v>61</v>
      </c>
      <c r="H878" t="s">
        <v>61</v>
      </c>
      <c r="I878" t="s">
        <v>208</v>
      </c>
      <c r="J878" s="22" t="s">
        <v>117</v>
      </c>
      <c r="K878" s="28">
        <v>19</v>
      </c>
      <c r="L878">
        <v>19</v>
      </c>
      <c r="M878">
        <v>35.333329999999997</v>
      </c>
      <c r="N878">
        <v>35.333329999999997</v>
      </c>
      <c r="O878">
        <v>1</v>
      </c>
      <c r="P878">
        <v>0</v>
      </c>
      <c r="Q878">
        <v>0</v>
      </c>
      <c r="R878">
        <v>0</v>
      </c>
      <c r="S878" s="28">
        <v>0</v>
      </c>
      <c r="T878">
        <v>2164.2620000000002</v>
      </c>
      <c r="U878">
        <v>2054.1179999999999</v>
      </c>
      <c r="V878">
        <v>2040.691</v>
      </c>
      <c r="W878">
        <v>2092.0889999999999</v>
      </c>
      <c r="X878">
        <v>2189.2840000000001</v>
      </c>
      <c r="Y878">
        <v>2362.2240000000002</v>
      </c>
      <c r="Z878">
        <v>2919.4810000000002</v>
      </c>
      <c r="AA878">
        <v>2841.9870000000001</v>
      </c>
      <c r="AB878">
        <v>2952.8249999999998</v>
      </c>
      <c r="AC878">
        <v>3167.4259999999999</v>
      </c>
      <c r="AD878">
        <v>3343.598</v>
      </c>
      <c r="AE878">
        <v>3624.134</v>
      </c>
      <c r="AF878">
        <v>3847.8780000000002</v>
      </c>
      <c r="AG878">
        <v>4022.241</v>
      </c>
      <c r="AH878">
        <v>4267.3090000000002</v>
      </c>
      <c r="AI878">
        <v>4374.0420000000004</v>
      </c>
      <c r="AJ878">
        <v>4395.7250000000004</v>
      </c>
      <c r="AK878">
        <v>4411.1559999999999</v>
      </c>
      <c r="AL878">
        <v>3872.2240000000002</v>
      </c>
      <c r="AM878">
        <v>4836.951</v>
      </c>
      <c r="AN878">
        <v>4657.4409999999998</v>
      </c>
      <c r="AO878">
        <v>4193.3370000000004</v>
      </c>
      <c r="AP878">
        <v>2951.5740000000001</v>
      </c>
      <c r="AQ878">
        <v>2412.9659999999999</v>
      </c>
      <c r="AR878">
        <v>72.596320000000006</v>
      </c>
      <c r="AS878">
        <v>70.295330000000007</v>
      </c>
      <c r="AT878">
        <v>68.541749999999993</v>
      </c>
      <c r="AU878">
        <v>67.099639999999994</v>
      </c>
      <c r="AV878">
        <v>65.402940000000001</v>
      </c>
      <c r="AW878">
        <v>64.333219999999997</v>
      </c>
      <c r="AX878">
        <v>63.568289999999998</v>
      </c>
      <c r="AY878">
        <v>64.216309999999993</v>
      </c>
      <c r="AZ878">
        <v>67.499309999999994</v>
      </c>
      <c r="BA878">
        <v>72.298029999999997</v>
      </c>
      <c r="BB878">
        <v>76.773660000000007</v>
      </c>
      <c r="BC878">
        <v>80.757440000000003</v>
      </c>
      <c r="BD878">
        <v>84.714519999999993</v>
      </c>
      <c r="BE878">
        <v>87.886840000000007</v>
      </c>
      <c r="BF878">
        <v>90.235730000000004</v>
      </c>
      <c r="BG878">
        <v>91.231790000000004</v>
      </c>
      <c r="BH878">
        <v>91.565349999999995</v>
      </c>
      <c r="BI878">
        <v>91.868480000000005</v>
      </c>
      <c r="BJ878">
        <v>90.474059999999994</v>
      </c>
      <c r="BK878">
        <v>87.819739999999996</v>
      </c>
      <c r="BL878">
        <v>84.023240000000001</v>
      </c>
      <c r="BM878">
        <v>81.407169999999994</v>
      </c>
      <c r="BN878">
        <v>77.930049999999994</v>
      </c>
      <c r="BO878">
        <v>75.719800000000006</v>
      </c>
      <c r="BP878">
        <v>-23.866109999999999</v>
      </c>
      <c r="BQ878">
        <v>19.048829999999999</v>
      </c>
      <c r="BR878">
        <v>1.21978E-2</v>
      </c>
      <c r="BS878">
        <v>3.2137799999999999</v>
      </c>
      <c r="BT878">
        <v>43.199979999999996</v>
      </c>
      <c r="BU878">
        <v>32.233049999999999</v>
      </c>
      <c r="BV878">
        <v>4.1836279999999997</v>
      </c>
      <c r="BW878">
        <v>-44.822110000000002</v>
      </c>
      <c r="BX878">
        <v>-32.944980000000001</v>
      </c>
      <c r="BY878">
        <v>4.9571189999999996</v>
      </c>
      <c r="BZ878">
        <v>46.241990000000001</v>
      </c>
      <c r="CA878">
        <v>-7.0061039999999997</v>
      </c>
      <c r="CB878">
        <v>84.330029999999994</v>
      </c>
      <c r="CC878">
        <v>139.46019999999999</v>
      </c>
      <c r="CD878">
        <v>23.524750000000001</v>
      </c>
      <c r="CE878">
        <v>-5.6148249999999997</v>
      </c>
      <c r="CF878">
        <v>59.421990000000001</v>
      </c>
      <c r="CG878">
        <v>182.69929999999999</v>
      </c>
      <c r="CH878">
        <v>841.34849999999994</v>
      </c>
      <c r="CI878">
        <v>-116.84180000000001</v>
      </c>
      <c r="CJ878">
        <v>-138.85120000000001</v>
      </c>
      <c r="CK878">
        <v>-54.110840000000003</v>
      </c>
      <c r="CL878">
        <v>-10.35322</v>
      </c>
      <c r="CM878">
        <v>-47.199570000000001</v>
      </c>
      <c r="CN878">
        <v>258.28109999999998</v>
      </c>
      <c r="CO878">
        <v>209.31280000000001</v>
      </c>
      <c r="CP878">
        <v>227.27180000000001</v>
      </c>
      <c r="CQ878">
        <v>248.43039999999999</v>
      </c>
      <c r="CR878">
        <v>309.90570000000002</v>
      </c>
      <c r="CS878">
        <v>251.41990000000001</v>
      </c>
      <c r="CT878">
        <v>188.2235</v>
      </c>
      <c r="CU878">
        <v>189.6874</v>
      </c>
      <c r="CV878">
        <v>184.3126</v>
      </c>
      <c r="CW878">
        <v>397.0172</v>
      </c>
      <c r="CX878">
        <v>358.1037</v>
      </c>
      <c r="CY878">
        <v>384.66149999999999</v>
      </c>
      <c r="CZ878">
        <v>439.00259999999997</v>
      </c>
      <c r="DA878">
        <v>844.98260000000005</v>
      </c>
      <c r="DB878">
        <v>899.40300000000002</v>
      </c>
      <c r="DC878">
        <v>968.54769999999996</v>
      </c>
      <c r="DD878">
        <v>582.98800000000006</v>
      </c>
      <c r="DE878">
        <v>295.666</v>
      </c>
      <c r="DF878">
        <v>384.92090000000002</v>
      </c>
      <c r="DG878">
        <v>366.94970000000001</v>
      </c>
      <c r="DH878">
        <v>508.73430000000002</v>
      </c>
      <c r="DI878">
        <v>394.26400000000001</v>
      </c>
      <c r="DJ878">
        <v>274.29590000000002</v>
      </c>
      <c r="DK878">
        <v>490.54180000000002</v>
      </c>
      <c r="DL878">
        <v>17</v>
      </c>
      <c r="DM878">
        <v>20</v>
      </c>
    </row>
    <row r="879" spans="1:117" hidden="1" x14ac:dyDescent="0.25">
      <c r="A879" t="s">
        <v>62</v>
      </c>
      <c r="B879" t="s">
        <v>36</v>
      </c>
      <c r="C879" t="s">
        <v>36</v>
      </c>
      <c r="D879" t="s">
        <v>61</v>
      </c>
      <c r="E879" t="s">
        <v>61</v>
      </c>
      <c r="F879" t="s">
        <v>61</v>
      </c>
      <c r="G879" t="s">
        <v>61</v>
      </c>
      <c r="H879" t="s">
        <v>61</v>
      </c>
      <c r="I879" t="s">
        <v>208</v>
      </c>
      <c r="J879" s="22" t="s">
        <v>117</v>
      </c>
      <c r="K879" s="28">
        <v>19</v>
      </c>
      <c r="L879">
        <v>19</v>
      </c>
      <c r="M879">
        <v>128.20509999999999</v>
      </c>
      <c r="N879">
        <v>127.7051</v>
      </c>
      <c r="O879">
        <v>1</v>
      </c>
      <c r="P879">
        <v>0</v>
      </c>
      <c r="Q879">
        <v>0</v>
      </c>
      <c r="R879">
        <v>0</v>
      </c>
      <c r="S879" s="28">
        <v>0</v>
      </c>
      <c r="T879">
        <v>38951.85</v>
      </c>
      <c r="U879">
        <v>37786.339999999997</v>
      </c>
      <c r="V879">
        <v>36350.239999999998</v>
      </c>
      <c r="W879">
        <v>35136.71</v>
      </c>
      <c r="X879">
        <v>35092.04</v>
      </c>
      <c r="Y879">
        <v>36857.42</v>
      </c>
      <c r="Z879">
        <v>40531.32</v>
      </c>
      <c r="AA879">
        <v>42406.57</v>
      </c>
      <c r="AB879">
        <v>45580.11</v>
      </c>
      <c r="AC879">
        <v>50077.8</v>
      </c>
      <c r="AD879">
        <v>54009.26</v>
      </c>
      <c r="AE879">
        <v>56431.82</v>
      </c>
      <c r="AF879">
        <v>57881.96</v>
      </c>
      <c r="AG879">
        <v>58821.39</v>
      </c>
      <c r="AH879">
        <v>59541.07</v>
      </c>
      <c r="AI879">
        <v>60231.86</v>
      </c>
      <c r="AJ879">
        <v>59575.05</v>
      </c>
      <c r="AK879">
        <v>55820.93</v>
      </c>
      <c r="AL879">
        <v>50703.1</v>
      </c>
      <c r="AM879">
        <v>52628.83</v>
      </c>
      <c r="AN879">
        <v>52112.41</v>
      </c>
      <c r="AO879">
        <v>49220.57</v>
      </c>
      <c r="AP879">
        <v>45455.31</v>
      </c>
      <c r="AQ879">
        <v>42793</v>
      </c>
      <c r="AR879">
        <v>66.794229999999999</v>
      </c>
      <c r="AS879">
        <v>64.418170000000003</v>
      </c>
      <c r="AT879">
        <v>63.208280000000002</v>
      </c>
      <c r="AU879">
        <v>62.219160000000002</v>
      </c>
      <c r="AV879">
        <v>61.729489999999998</v>
      </c>
      <c r="AW879">
        <v>61.291060000000002</v>
      </c>
      <c r="AX879">
        <v>61.052990000000001</v>
      </c>
      <c r="AY879">
        <v>61.298180000000002</v>
      </c>
      <c r="AZ879">
        <v>64.188680000000005</v>
      </c>
      <c r="BA879">
        <v>68.662739999999999</v>
      </c>
      <c r="BB879">
        <v>73.490179999999995</v>
      </c>
      <c r="BC879">
        <v>78.142300000000006</v>
      </c>
      <c r="BD879">
        <v>81.441010000000006</v>
      </c>
      <c r="BE879">
        <v>84.186869999999999</v>
      </c>
      <c r="BF879">
        <v>85.858999999999995</v>
      </c>
      <c r="BG879">
        <v>87.251339999999999</v>
      </c>
      <c r="BH879">
        <v>87.769779999999997</v>
      </c>
      <c r="BI879">
        <v>86.638009999999994</v>
      </c>
      <c r="BJ879">
        <v>84.356960000000001</v>
      </c>
      <c r="BK879">
        <v>79.802449999999993</v>
      </c>
      <c r="BL879">
        <v>75.390020000000007</v>
      </c>
      <c r="BM879">
        <v>72.527609999999996</v>
      </c>
      <c r="BN879">
        <v>70.916210000000007</v>
      </c>
      <c r="BO879">
        <v>69.410210000000006</v>
      </c>
      <c r="BP879">
        <v>-1576.2550000000001</v>
      </c>
      <c r="BQ879">
        <v>-1549.153</v>
      </c>
      <c r="BR879">
        <v>-1114.607</v>
      </c>
      <c r="BS879">
        <v>-749.87490000000003</v>
      </c>
      <c r="BT879">
        <v>-494.5145</v>
      </c>
      <c r="BU879">
        <v>-427.77809999999999</v>
      </c>
      <c r="BV879">
        <v>234.04750000000001</v>
      </c>
      <c r="BW879">
        <v>505.76499999999999</v>
      </c>
      <c r="BX879">
        <v>247.81469999999999</v>
      </c>
      <c r="BY879">
        <v>-47.298349999999999</v>
      </c>
      <c r="BZ879">
        <v>-535.20389999999998</v>
      </c>
      <c r="CA879">
        <v>-284.3562</v>
      </c>
      <c r="CB879">
        <v>-167.0651</v>
      </c>
      <c r="CC879">
        <v>-145.37200000000001</v>
      </c>
      <c r="CD879">
        <v>50.516249999999999</v>
      </c>
      <c r="CE879">
        <v>-431.11489999999998</v>
      </c>
      <c r="CF879">
        <v>-141.41540000000001</v>
      </c>
      <c r="CG879">
        <v>3399.0340000000001</v>
      </c>
      <c r="CH879">
        <v>7521.77</v>
      </c>
      <c r="CI879">
        <v>3156.2640000000001</v>
      </c>
      <c r="CJ879">
        <v>617.49710000000005</v>
      </c>
      <c r="CK879">
        <v>-51.056080000000001</v>
      </c>
      <c r="CL879">
        <v>66.013440000000003</v>
      </c>
      <c r="CM879">
        <v>36.602690000000003</v>
      </c>
      <c r="CN879">
        <v>73129.31</v>
      </c>
      <c r="CO879">
        <v>109396</v>
      </c>
      <c r="CP879">
        <v>72764.42</v>
      </c>
      <c r="CQ879">
        <v>42031.02</v>
      </c>
      <c r="CR879">
        <v>27962.3</v>
      </c>
      <c r="CS879">
        <v>21643.23</v>
      </c>
      <c r="CT879">
        <v>6985.7979999999998</v>
      </c>
      <c r="CU879">
        <v>8639.6949999999997</v>
      </c>
      <c r="CV879">
        <v>18469.080000000002</v>
      </c>
      <c r="CW879">
        <v>38741.97</v>
      </c>
      <c r="CX879">
        <v>50121.15</v>
      </c>
      <c r="CY879">
        <v>83186.44</v>
      </c>
      <c r="CZ879">
        <v>69171.72</v>
      </c>
      <c r="DA879">
        <v>55701.88</v>
      </c>
      <c r="DB879">
        <v>47772.53</v>
      </c>
      <c r="DC879">
        <v>63601.93</v>
      </c>
      <c r="DD879">
        <v>104782.8</v>
      </c>
      <c r="DE879">
        <v>121632.1</v>
      </c>
      <c r="DF879">
        <v>85992.9</v>
      </c>
      <c r="DG879">
        <v>39762.9</v>
      </c>
      <c r="DH879">
        <v>39379.370000000003</v>
      </c>
      <c r="DI879">
        <v>45949.79</v>
      </c>
      <c r="DJ879">
        <v>4451.5259999999998</v>
      </c>
      <c r="DK879">
        <v>31508.5</v>
      </c>
      <c r="DL879">
        <v>17</v>
      </c>
      <c r="DM879">
        <v>20</v>
      </c>
    </row>
    <row r="880" spans="1:117" hidden="1" x14ac:dyDescent="0.25">
      <c r="A880" t="s">
        <v>62</v>
      </c>
      <c r="B880" t="s">
        <v>109</v>
      </c>
      <c r="C880" t="s">
        <v>61</v>
      </c>
      <c r="D880" t="s">
        <v>109</v>
      </c>
      <c r="E880" t="s">
        <v>61</v>
      </c>
      <c r="F880" t="s">
        <v>61</v>
      </c>
      <c r="G880" t="s">
        <v>61</v>
      </c>
      <c r="H880" t="s">
        <v>61</v>
      </c>
      <c r="I880" t="s">
        <v>208</v>
      </c>
      <c r="J880" s="22" t="s">
        <v>117</v>
      </c>
      <c r="K880" s="28">
        <v>19</v>
      </c>
      <c r="L880">
        <v>19</v>
      </c>
      <c r="M880">
        <v>57.5</v>
      </c>
      <c r="N880">
        <v>57.5</v>
      </c>
      <c r="O880">
        <v>1</v>
      </c>
      <c r="P880">
        <v>0</v>
      </c>
      <c r="Q880">
        <v>0</v>
      </c>
      <c r="R880">
        <v>1</v>
      </c>
      <c r="S880" s="28">
        <v>1</v>
      </c>
      <c r="AR880">
        <v>67.333330000000004</v>
      </c>
      <c r="AS880">
        <v>64.916669999999996</v>
      </c>
      <c r="AT880">
        <v>63.666670000000003</v>
      </c>
      <c r="AU880">
        <v>62.625</v>
      </c>
      <c r="AV880">
        <v>61.875</v>
      </c>
      <c r="AW880">
        <v>61.458329999999997</v>
      </c>
      <c r="AX880">
        <v>61.5</v>
      </c>
      <c r="AY880">
        <v>62.125</v>
      </c>
      <c r="AZ880">
        <v>64.833330000000004</v>
      </c>
      <c r="BA880">
        <v>69</v>
      </c>
      <c r="BB880">
        <v>73.833330000000004</v>
      </c>
      <c r="BC880">
        <v>78.791669999999996</v>
      </c>
      <c r="BD880">
        <v>82.291669999999996</v>
      </c>
      <c r="BE880">
        <v>85.166669999999996</v>
      </c>
      <c r="BF880">
        <v>86.958330000000004</v>
      </c>
      <c r="BG880">
        <v>88.25</v>
      </c>
      <c r="BH880">
        <v>89.041669999999996</v>
      </c>
      <c r="BI880">
        <v>88.083330000000004</v>
      </c>
      <c r="BJ880">
        <v>85.708330000000004</v>
      </c>
      <c r="BK880">
        <v>80.833330000000004</v>
      </c>
      <c r="BL880">
        <v>76.166669999999996</v>
      </c>
      <c r="BM880">
        <v>73.208330000000004</v>
      </c>
      <c r="BN880">
        <v>71.541669999999996</v>
      </c>
      <c r="BO880">
        <v>70</v>
      </c>
      <c r="DL880">
        <v>17</v>
      </c>
      <c r="DM880">
        <v>20</v>
      </c>
    </row>
    <row r="881" spans="1:117" x14ac:dyDescent="0.25">
      <c r="A881" t="s">
        <v>62</v>
      </c>
      <c r="B881" t="s">
        <v>187</v>
      </c>
      <c r="C881" t="s">
        <v>61</v>
      </c>
      <c r="D881" t="s">
        <v>187</v>
      </c>
      <c r="E881" t="s">
        <v>61</v>
      </c>
      <c r="F881" t="s">
        <v>61</v>
      </c>
      <c r="G881" t="s">
        <v>61</v>
      </c>
      <c r="H881" t="s">
        <v>61</v>
      </c>
      <c r="I881" t="s">
        <v>208</v>
      </c>
      <c r="J881" s="22" t="s">
        <v>117</v>
      </c>
      <c r="K881" s="28">
        <v>19</v>
      </c>
      <c r="L881">
        <v>19</v>
      </c>
      <c r="M881">
        <v>1</v>
      </c>
      <c r="N881">
        <v>1</v>
      </c>
      <c r="O881">
        <v>1</v>
      </c>
      <c r="P881">
        <v>1</v>
      </c>
      <c r="Q881">
        <v>1</v>
      </c>
      <c r="R881">
        <v>1</v>
      </c>
      <c r="S881">
        <v>1</v>
      </c>
      <c r="AR881">
        <v>67.227270000000004</v>
      </c>
      <c r="AS881">
        <v>64.818179999999998</v>
      </c>
      <c r="AT881">
        <v>63.590910000000001</v>
      </c>
      <c r="AU881">
        <v>62.5</v>
      </c>
      <c r="AV881">
        <v>61.772730000000003</v>
      </c>
      <c r="AW881">
        <v>61.454549999999998</v>
      </c>
      <c r="AX881">
        <v>61.545450000000002</v>
      </c>
      <c r="AY881">
        <v>62</v>
      </c>
      <c r="AZ881">
        <v>64.5</v>
      </c>
      <c r="BA881">
        <v>68.727270000000004</v>
      </c>
      <c r="BB881">
        <v>73.636359999999996</v>
      </c>
      <c r="BC881">
        <v>78.636359999999996</v>
      </c>
      <c r="BD881">
        <v>81.954549999999998</v>
      </c>
      <c r="BE881">
        <v>84.727270000000004</v>
      </c>
      <c r="BF881">
        <v>86.454549999999998</v>
      </c>
      <c r="BG881">
        <v>87.863640000000004</v>
      </c>
      <c r="BH881">
        <v>88.772729999999996</v>
      </c>
      <c r="BI881">
        <v>87.818179999999998</v>
      </c>
      <c r="BJ881">
        <v>85.272729999999996</v>
      </c>
      <c r="BK881">
        <v>80.409090000000006</v>
      </c>
      <c r="BL881">
        <v>75.863640000000004</v>
      </c>
      <c r="BM881">
        <v>73</v>
      </c>
      <c r="BN881">
        <v>71.318179999999998</v>
      </c>
      <c r="BO881">
        <v>69.863640000000004</v>
      </c>
      <c r="DL881">
        <v>17</v>
      </c>
      <c r="DM881">
        <v>20</v>
      </c>
    </row>
    <row r="882" spans="1:117" hidden="1" x14ac:dyDescent="0.25">
      <c r="A882" t="s">
        <v>62</v>
      </c>
      <c r="B882" t="s">
        <v>203</v>
      </c>
      <c r="C882" t="s">
        <v>61</v>
      </c>
      <c r="D882" t="s">
        <v>61</v>
      </c>
      <c r="E882" t="s">
        <v>61</v>
      </c>
      <c r="F882" t="s">
        <v>98</v>
      </c>
      <c r="G882" t="s">
        <v>61</v>
      </c>
      <c r="H882" t="s">
        <v>61</v>
      </c>
      <c r="I882" t="s">
        <v>208</v>
      </c>
      <c r="J882" s="22" t="s">
        <v>117</v>
      </c>
      <c r="K882" s="28">
        <v>19</v>
      </c>
      <c r="L882">
        <v>19</v>
      </c>
      <c r="M882">
        <v>88.8</v>
      </c>
      <c r="N882">
        <v>88.4</v>
      </c>
      <c r="O882">
        <v>1</v>
      </c>
      <c r="P882">
        <v>0</v>
      </c>
      <c r="Q882">
        <v>0</v>
      </c>
      <c r="R882">
        <v>0</v>
      </c>
      <c r="S882" s="28">
        <v>0</v>
      </c>
      <c r="T882">
        <v>9579.5040000000008</v>
      </c>
      <c r="U882">
        <v>9196.2119999999995</v>
      </c>
      <c r="V882">
        <v>9038.6919999999991</v>
      </c>
      <c r="W882">
        <v>9266.259</v>
      </c>
      <c r="X882">
        <v>9417.4940000000006</v>
      </c>
      <c r="Y882">
        <v>9696.2160000000003</v>
      </c>
      <c r="Z882">
        <v>10792.25</v>
      </c>
      <c r="AA882">
        <v>10572.74</v>
      </c>
      <c r="AB882">
        <v>11879.35</v>
      </c>
      <c r="AC882">
        <v>11707.77</v>
      </c>
      <c r="AD882">
        <v>11751.75</v>
      </c>
      <c r="AE882">
        <v>12304.27</v>
      </c>
      <c r="AF882">
        <v>12995.96</v>
      </c>
      <c r="AG882">
        <v>13777.11</v>
      </c>
      <c r="AH882">
        <v>14651.9</v>
      </c>
      <c r="AI882">
        <v>15675.98</v>
      </c>
      <c r="AJ882">
        <v>16812.09</v>
      </c>
      <c r="AK882">
        <v>16510.849999999999</v>
      </c>
      <c r="AL882">
        <v>14518.37</v>
      </c>
      <c r="AM882">
        <v>17919.23</v>
      </c>
      <c r="AN882">
        <v>17903.82</v>
      </c>
      <c r="AO882">
        <v>16724.009999999998</v>
      </c>
      <c r="AP882">
        <v>14205.06</v>
      </c>
      <c r="AQ882">
        <v>11368.67</v>
      </c>
      <c r="AR882">
        <v>65.332689999999999</v>
      </c>
      <c r="AS882">
        <v>63.58117</v>
      </c>
      <c r="AT882">
        <v>62.472239999999999</v>
      </c>
      <c r="AU882">
        <v>61.52834</v>
      </c>
      <c r="AV882">
        <v>60.82009</v>
      </c>
      <c r="AW882">
        <v>60.265360000000001</v>
      </c>
      <c r="AX882">
        <v>59.947209999999998</v>
      </c>
      <c r="AY882">
        <v>60.496040000000001</v>
      </c>
      <c r="AZ882">
        <v>63.462400000000002</v>
      </c>
      <c r="BA882">
        <v>68.307450000000003</v>
      </c>
      <c r="BB882">
        <v>73.460740000000001</v>
      </c>
      <c r="BC882">
        <v>77.279839999999993</v>
      </c>
      <c r="BD882">
        <v>80.170789999999997</v>
      </c>
      <c r="BE882">
        <v>82.833830000000006</v>
      </c>
      <c r="BF882">
        <v>83.964129999999997</v>
      </c>
      <c r="BG882">
        <v>85.888019999999997</v>
      </c>
      <c r="BH882">
        <v>85.311700000000002</v>
      </c>
      <c r="BI882">
        <v>83.355040000000002</v>
      </c>
      <c r="BJ882">
        <v>81.313749999999999</v>
      </c>
      <c r="BK882">
        <v>77.583389999999994</v>
      </c>
      <c r="BL882">
        <v>73.697490000000002</v>
      </c>
      <c r="BM882">
        <v>70.593440000000001</v>
      </c>
      <c r="BN882">
        <v>68.793120000000002</v>
      </c>
      <c r="BO882">
        <v>67.072800000000001</v>
      </c>
      <c r="BP882">
        <v>-53.122920000000001</v>
      </c>
      <c r="BQ882">
        <v>-48.698320000000002</v>
      </c>
      <c r="BR882">
        <v>-30.050249999999998</v>
      </c>
      <c r="BS882">
        <v>-8.8843700000000005</v>
      </c>
      <c r="BT882">
        <v>17.265830000000001</v>
      </c>
      <c r="BU882">
        <v>10.905200000000001</v>
      </c>
      <c r="BV882">
        <v>-141.63759999999999</v>
      </c>
      <c r="BW882">
        <v>-26.35239</v>
      </c>
      <c r="BX882">
        <v>58.495310000000003</v>
      </c>
      <c r="BY882">
        <v>71.860159999999993</v>
      </c>
      <c r="BZ882">
        <v>104.646</v>
      </c>
      <c r="CA882">
        <v>131.8389</v>
      </c>
      <c r="CB882">
        <v>104.7856</v>
      </c>
      <c r="CC882">
        <v>55.917380000000001</v>
      </c>
      <c r="CD882">
        <v>-19.90643</v>
      </c>
      <c r="CE882">
        <v>-157.8383</v>
      </c>
      <c r="CF882">
        <v>-215.90549999999999</v>
      </c>
      <c r="CG882">
        <v>1036.2539999999999</v>
      </c>
      <c r="CH882">
        <v>3739.09</v>
      </c>
      <c r="CI882">
        <v>484.24779999999998</v>
      </c>
      <c r="CJ882">
        <v>-44.002400000000002</v>
      </c>
      <c r="CK882">
        <v>16.636299999999999</v>
      </c>
      <c r="CL882">
        <v>55.82159</v>
      </c>
      <c r="CM882">
        <v>86.155029999999996</v>
      </c>
      <c r="CN882">
        <v>462.79759999999999</v>
      </c>
      <c r="CO882">
        <v>411.32909999999998</v>
      </c>
      <c r="CP882">
        <v>380.13720000000001</v>
      </c>
      <c r="CQ882">
        <v>369.2217</v>
      </c>
      <c r="CR882">
        <v>324.85199999999998</v>
      </c>
      <c r="CS882">
        <v>234.07839999999999</v>
      </c>
      <c r="CT882">
        <v>239.74160000000001</v>
      </c>
      <c r="CU882">
        <v>220.881</v>
      </c>
      <c r="CV882">
        <v>278.25139999999999</v>
      </c>
      <c r="CW882">
        <v>508.21480000000003</v>
      </c>
      <c r="CX882">
        <v>927.80229999999995</v>
      </c>
      <c r="CY882">
        <v>1095.1849999999999</v>
      </c>
      <c r="CZ882">
        <v>1052.8689999999999</v>
      </c>
      <c r="DA882">
        <v>1022.807</v>
      </c>
      <c r="DB882">
        <v>1148.3219999999999</v>
      </c>
      <c r="DC882">
        <v>1277.152</v>
      </c>
      <c r="DD882">
        <v>1188.5319999999999</v>
      </c>
      <c r="DE882">
        <v>951.1241</v>
      </c>
      <c r="DF882">
        <v>1101.154</v>
      </c>
      <c r="DG882">
        <v>661.30269999999996</v>
      </c>
      <c r="DH882">
        <v>781.06569999999999</v>
      </c>
      <c r="DI882">
        <v>726.33699999999999</v>
      </c>
      <c r="DJ882">
        <v>689.01099999999997</v>
      </c>
      <c r="DK882">
        <v>890.54920000000004</v>
      </c>
      <c r="DL882">
        <v>17</v>
      </c>
      <c r="DM882">
        <v>20</v>
      </c>
    </row>
    <row r="883" spans="1:117" hidden="1" x14ac:dyDescent="0.25">
      <c r="A883" t="s">
        <v>62</v>
      </c>
      <c r="B883" t="s">
        <v>189</v>
      </c>
      <c r="C883" t="s">
        <v>189</v>
      </c>
      <c r="D883" t="s">
        <v>61</v>
      </c>
      <c r="E883" t="s">
        <v>61</v>
      </c>
      <c r="F883" t="s">
        <v>61</v>
      </c>
      <c r="G883" t="s">
        <v>61</v>
      </c>
      <c r="H883" t="s">
        <v>61</v>
      </c>
      <c r="I883" t="s">
        <v>208</v>
      </c>
      <c r="J883" s="22" t="s">
        <v>117</v>
      </c>
      <c r="K883" s="28">
        <v>19</v>
      </c>
      <c r="L883">
        <v>19</v>
      </c>
      <c r="M883">
        <v>54.916670000000003</v>
      </c>
      <c r="N883">
        <v>54.5</v>
      </c>
      <c r="O883">
        <v>1</v>
      </c>
      <c r="P883">
        <v>0</v>
      </c>
      <c r="Q883">
        <v>0</v>
      </c>
      <c r="R883">
        <v>0</v>
      </c>
      <c r="S883" s="28">
        <v>0</v>
      </c>
      <c r="T883">
        <v>4582.5029999999997</v>
      </c>
      <c r="U883">
        <v>4546.3119999999999</v>
      </c>
      <c r="V883">
        <v>4466.5810000000001</v>
      </c>
      <c r="W883">
        <v>4460.3109999999997</v>
      </c>
      <c r="X883">
        <v>4574.4409999999998</v>
      </c>
      <c r="Y883">
        <v>5351.1930000000002</v>
      </c>
      <c r="Z883">
        <v>6634.34</v>
      </c>
      <c r="AA883">
        <v>7004.8710000000001</v>
      </c>
      <c r="AB883">
        <v>8243.6980000000003</v>
      </c>
      <c r="AC883">
        <v>9650.2489999999998</v>
      </c>
      <c r="AD883">
        <v>10637.68</v>
      </c>
      <c r="AE883">
        <v>11297.41</v>
      </c>
      <c r="AF883">
        <v>11588.55</v>
      </c>
      <c r="AG883">
        <v>11675.04</v>
      </c>
      <c r="AH883">
        <v>11679.81</v>
      </c>
      <c r="AI883">
        <v>11667.98</v>
      </c>
      <c r="AJ883">
        <v>11503.97</v>
      </c>
      <c r="AK883">
        <v>10620.36</v>
      </c>
      <c r="AL883">
        <v>8826.3819999999996</v>
      </c>
      <c r="AM883">
        <v>8120.2879999999996</v>
      </c>
      <c r="AN883">
        <v>7085.817</v>
      </c>
      <c r="AO883">
        <v>6342.223</v>
      </c>
      <c r="AP883">
        <v>5222.6689999999999</v>
      </c>
      <c r="AQ883">
        <v>4818.5219999999999</v>
      </c>
      <c r="AR883">
        <v>68.599580000000003</v>
      </c>
      <c r="AS883">
        <v>66.233959999999996</v>
      </c>
      <c r="AT883">
        <v>64.886930000000007</v>
      </c>
      <c r="AU883">
        <v>63.794910000000002</v>
      </c>
      <c r="AV883">
        <v>63.078279999999999</v>
      </c>
      <c r="AW883">
        <v>62.51144</v>
      </c>
      <c r="AX883">
        <v>62.248539999999998</v>
      </c>
      <c r="AY883">
        <v>62.34863</v>
      </c>
      <c r="AZ883">
        <v>65.099369999999993</v>
      </c>
      <c r="BA883">
        <v>69.125709999999998</v>
      </c>
      <c r="BB883">
        <v>73.916319999999999</v>
      </c>
      <c r="BC883">
        <v>78.603099999999998</v>
      </c>
      <c r="BD883">
        <v>82.072220000000002</v>
      </c>
      <c r="BE883">
        <v>84.997860000000003</v>
      </c>
      <c r="BF883">
        <v>86.875510000000006</v>
      </c>
      <c r="BG883">
        <v>88.324879999999993</v>
      </c>
      <c r="BH883">
        <v>89.156700000000001</v>
      </c>
      <c r="BI883">
        <v>88.475560000000002</v>
      </c>
      <c r="BJ883">
        <v>86.404920000000004</v>
      </c>
      <c r="BK883">
        <v>81.961340000000007</v>
      </c>
      <c r="BL883">
        <v>77.383390000000006</v>
      </c>
      <c r="BM883">
        <v>74.50779</v>
      </c>
      <c r="BN883">
        <v>72.859690000000001</v>
      </c>
      <c r="BO883">
        <v>71.153720000000007</v>
      </c>
      <c r="BP883">
        <v>-71.85812</v>
      </c>
      <c r="BQ883">
        <v>-94.367260000000002</v>
      </c>
      <c r="BR883">
        <v>-50.967039999999997</v>
      </c>
      <c r="BS883">
        <v>-50.253390000000003</v>
      </c>
      <c r="BT883">
        <v>-37.146740000000001</v>
      </c>
      <c r="BU883">
        <v>46.908969999999997</v>
      </c>
      <c r="BV883">
        <v>8.8631860000000007</v>
      </c>
      <c r="BW883">
        <v>38.982520000000001</v>
      </c>
      <c r="BX883">
        <v>-86.453680000000006</v>
      </c>
      <c r="BY883">
        <v>-9.5997229999999991</v>
      </c>
      <c r="BZ883">
        <v>159.3861</v>
      </c>
      <c r="CA883">
        <v>89.703999999999994</v>
      </c>
      <c r="CB883">
        <v>78.400949999999995</v>
      </c>
      <c r="CC883">
        <v>16.247050000000002</v>
      </c>
      <c r="CD883">
        <v>-41.82976</v>
      </c>
      <c r="CE883">
        <v>-196.09559999999999</v>
      </c>
      <c r="CF883">
        <v>-220.3674</v>
      </c>
      <c r="CG883">
        <v>157.45400000000001</v>
      </c>
      <c r="CH883">
        <v>1246.509</v>
      </c>
      <c r="CI883">
        <v>469.19510000000002</v>
      </c>
      <c r="CJ883">
        <v>251.25739999999999</v>
      </c>
      <c r="CK883">
        <v>190.45339999999999</v>
      </c>
      <c r="CL883">
        <v>53.491199999999999</v>
      </c>
      <c r="CM883">
        <v>-11.256959999999999</v>
      </c>
      <c r="CN883">
        <v>288.78199999999998</v>
      </c>
      <c r="CO883">
        <v>377.65820000000002</v>
      </c>
      <c r="CP883">
        <v>493.92970000000003</v>
      </c>
      <c r="CQ883">
        <v>1047.8420000000001</v>
      </c>
      <c r="CR883">
        <v>764.13310000000001</v>
      </c>
      <c r="CS883">
        <v>356.01190000000003</v>
      </c>
      <c r="CT883">
        <v>319.3956</v>
      </c>
      <c r="CU883">
        <v>246.3417</v>
      </c>
      <c r="CV883">
        <v>447.11520000000002</v>
      </c>
      <c r="CW883">
        <v>726.96500000000003</v>
      </c>
      <c r="CX883">
        <v>560.73159999999996</v>
      </c>
      <c r="CY883">
        <v>486.35270000000003</v>
      </c>
      <c r="CZ883">
        <v>396.32420000000002</v>
      </c>
      <c r="DA883">
        <v>490.01859999999999</v>
      </c>
      <c r="DB883">
        <v>762.81679999999994</v>
      </c>
      <c r="DC883">
        <v>922.29939999999999</v>
      </c>
      <c r="DD883">
        <v>1556.5519999999999</v>
      </c>
      <c r="DE883">
        <v>1726.11</v>
      </c>
      <c r="DF883">
        <v>1913.54</v>
      </c>
      <c r="DG883">
        <v>1553.491</v>
      </c>
      <c r="DH883">
        <v>1138.1759999999999</v>
      </c>
      <c r="DI883">
        <v>636.3913</v>
      </c>
      <c r="DJ883">
        <v>704.00639999999999</v>
      </c>
      <c r="DK883">
        <v>595.12810000000002</v>
      </c>
      <c r="DL883">
        <v>17</v>
      </c>
      <c r="DM883">
        <v>20</v>
      </c>
    </row>
    <row r="884" spans="1:117" hidden="1" x14ac:dyDescent="0.25">
      <c r="A884" t="s">
        <v>62</v>
      </c>
      <c r="B884" t="s">
        <v>102</v>
      </c>
      <c r="C884" t="s">
        <v>61</v>
      </c>
      <c r="D884" t="s">
        <v>61</v>
      </c>
      <c r="E884" t="s">
        <v>61</v>
      </c>
      <c r="F884" t="s">
        <v>61</v>
      </c>
      <c r="G884" t="s">
        <v>61</v>
      </c>
      <c r="H884" t="s">
        <v>102</v>
      </c>
      <c r="I884" t="s">
        <v>208</v>
      </c>
      <c r="J884" s="22" t="s">
        <v>117</v>
      </c>
      <c r="K884" s="28">
        <v>19</v>
      </c>
      <c r="L884">
        <v>19</v>
      </c>
      <c r="M884">
        <v>94.275639999999996</v>
      </c>
      <c r="N884">
        <v>94.108969999999999</v>
      </c>
      <c r="O884">
        <v>1</v>
      </c>
      <c r="P884">
        <v>0</v>
      </c>
      <c r="Q884">
        <v>0</v>
      </c>
      <c r="R884">
        <v>0</v>
      </c>
      <c r="S884" s="28">
        <v>0</v>
      </c>
      <c r="T884">
        <v>43946.12</v>
      </c>
      <c r="U884">
        <v>42672.92</v>
      </c>
      <c r="V884">
        <v>41103.620000000003</v>
      </c>
      <c r="W884">
        <v>39866.04</v>
      </c>
      <c r="X884">
        <v>39961.19</v>
      </c>
      <c r="Y884">
        <v>42516.2</v>
      </c>
      <c r="Z884">
        <v>47455.839999999997</v>
      </c>
      <c r="AA884">
        <v>49228.22</v>
      </c>
      <c r="AB884">
        <v>53186.67</v>
      </c>
      <c r="AC884">
        <v>58208.71</v>
      </c>
      <c r="AD884">
        <v>62710.99</v>
      </c>
      <c r="AE884">
        <v>65640.740000000005</v>
      </c>
      <c r="AF884">
        <v>67231.72</v>
      </c>
      <c r="AG884">
        <v>68257.960000000006</v>
      </c>
      <c r="AH884">
        <v>69007.460000000006</v>
      </c>
      <c r="AI884">
        <v>69795.360000000001</v>
      </c>
      <c r="AJ884">
        <v>69271.64</v>
      </c>
      <c r="AK884">
        <v>65073.55</v>
      </c>
      <c r="AL884">
        <v>58862.99</v>
      </c>
      <c r="AM884">
        <v>60547.3</v>
      </c>
      <c r="AN884">
        <v>59062.42</v>
      </c>
      <c r="AO884">
        <v>55983.29</v>
      </c>
      <c r="AP884">
        <v>51485.58</v>
      </c>
      <c r="AQ884">
        <v>48124.59</v>
      </c>
      <c r="AR884">
        <v>67.040710000000004</v>
      </c>
      <c r="AS884">
        <v>64.698840000000004</v>
      </c>
      <c r="AT884">
        <v>63.448560000000001</v>
      </c>
      <c r="AU884">
        <v>62.416960000000003</v>
      </c>
      <c r="AV884">
        <v>61.850110000000001</v>
      </c>
      <c r="AW884">
        <v>61.396050000000002</v>
      </c>
      <c r="AX884">
        <v>61.157800000000002</v>
      </c>
      <c r="AY884">
        <v>61.316800000000001</v>
      </c>
      <c r="AZ884">
        <v>64.133870000000002</v>
      </c>
      <c r="BA884">
        <v>68.385599999999997</v>
      </c>
      <c r="BB884">
        <v>73.131270000000001</v>
      </c>
      <c r="BC884">
        <v>77.919089999999997</v>
      </c>
      <c r="BD884">
        <v>81.383380000000002</v>
      </c>
      <c r="BE884">
        <v>84.279399999999995</v>
      </c>
      <c r="BF884">
        <v>86.079220000000007</v>
      </c>
      <c r="BG884">
        <v>87.583399999999997</v>
      </c>
      <c r="BH884">
        <v>88.317080000000004</v>
      </c>
      <c r="BI884">
        <v>87.371949999999998</v>
      </c>
      <c r="BJ884">
        <v>85.114050000000006</v>
      </c>
      <c r="BK884">
        <v>80.479990000000001</v>
      </c>
      <c r="BL884">
        <v>75.851079999999996</v>
      </c>
      <c r="BM884">
        <v>72.877529999999993</v>
      </c>
      <c r="BN884">
        <v>71.161270000000002</v>
      </c>
      <c r="BO884">
        <v>69.626689999999996</v>
      </c>
      <c r="BP884">
        <v>-1711.558</v>
      </c>
      <c r="BQ884">
        <v>-1686.6469999999999</v>
      </c>
      <c r="BR884">
        <v>-1203.336</v>
      </c>
      <c r="BS884">
        <v>-796.19169999999997</v>
      </c>
      <c r="BT884">
        <v>-491.21420000000001</v>
      </c>
      <c r="BU884">
        <v>-351.68029999999999</v>
      </c>
      <c r="BV884">
        <v>293.25040000000001</v>
      </c>
      <c r="BW884">
        <v>496.9796</v>
      </c>
      <c r="BX884">
        <v>127.8242</v>
      </c>
      <c r="BY884">
        <v>-78.481319999999997</v>
      </c>
      <c r="BZ884">
        <v>-359.69690000000003</v>
      </c>
      <c r="CA884">
        <v>-242.2534</v>
      </c>
      <c r="CB884">
        <v>-88.908770000000004</v>
      </c>
      <c r="CC884">
        <v>-158.03700000000001</v>
      </c>
      <c r="CD884">
        <v>-37.633139999999997</v>
      </c>
      <c r="CE884">
        <v>-612.72050000000002</v>
      </c>
      <c r="CF884">
        <v>-328.71570000000003</v>
      </c>
      <c r="CG884">
        <v>3522.5059999999999</v>
      </c>
      <c r="CH884">
        <v>8506.9680000000008</v>
      </c>
      <c r="CI884">
        <v>3454.3159999999998</v>
      </c>
      <c r="CJ884">
        <v>749.98379999999997</v>
      </c>
      <c r="CK884">
        <v>38.516129999999997</v>
      </c>
      <c r="CL884">
        <v>41.472389999999997</v>
      </c>
      <c r="CM884">
        <v>-71.158460000000005</v>
      </c>
      <c r="CN884">
        <v>73519.72</v>
      </c>
      <c r="CO884">
        <v>109918.7</v>
      </c>
      <c r="CP884">
        <v>73393.41</v>
      </c>
      <c r="CQ884">
        <v>43147.54</v>
      </c>
      <c r="CR884">
        <v>28775.98</v>
      </c>
      <c r="CS884">
        <v>22018.16</v>
      </c>
      <c r="CT884">
        <v>7315.8919999999998</v>
      </c>
      <c r="CU884">
        <v>8886.6669999999995</v>
      </c>
      <c r="CV884">
        <v>18911.36</v>
      </c>
      <c r="CW884">
        <v>39482.449999999997</v>
      </c>
      <c r="CX884">
        <v>50719.38</v>
      </c>
      <c r="CY884">
        <v>83728.639999999999</v>
      </c>
      <c r="CZ884">
        <v>69677.509999999995</v>
      </c>
      <c r="DA884">
        <v>56286.54</v>
      </c>
      <c r="DB884">
        <v>48608.19</v>
      </c>
      <c r="DC884">
        <v>64599.25</v>
      </c>
      <c r="DD884">
        <v>106350.1</v>
      </c>
      <c r="DE884">
        <v>123488.6</v>
      </c>
      <c r="DF884">
        <v>88111.27</v>
      </c>
      <c r="DG884">
        <v>41447.71</v>
      </c>
      <c r="DH884">
        <v>40772.44</v>
      </c>
      <c r="DI884">
        <v>46776.06</v>
      </c>
      <c r="DJ884">
        <v>5379.5969999999998</v>
      </c>
      <c r="DK884">
        <v>32327.03</v>
      </c>
      <c r="DL884">
        <v>17</v>
      </c>
      <c r="DM884">
        <v>20</v>
      </c>
    </row>
    <row r="885" spans="1:117" hidden="1" x14ac:dyDescent="0.25">
      <c r="A885" t="s">
        <v>62</v>
      </c>
      <c r="B885" t="s">
        <v>104</v>
      </c>
      <c r="C885" t="s">
        <v>104</v>
      </c>
      <c r="D885" t="s">
        <v>61</v>
      </c>
      <c r="E885" t="s">
        <v>61</v>
      </c>
      <c r="F885" t="s">
        <v>61</v>
      </c>
      <c r="G885" t="s">
        <v>61</v>
      </c>
      <c r="H885" t="s">
        <v>61</v>
      </c>
      <c r="I885" t="s">
        <v>208</v>
      </c>
      <c r="J885" s="22" t="s">
        <v>117</v>
      </c>
      <c r="K885" s="28">
        <v>19</v>
      </c>
      <c r="L885">
        <v>19</v>
      </c>
      <c r="M885">
        <v>44.75</v>
      </c>
      <c r="N885">
        <v>44.75</v>
      </c>
      <c r="O885">
        <v>1</v>
      </c>
      <c r="P885">
        <v>0</v>
      </c>
      <c r="Q885">
        <v>0</v>
      </c>
      <c r="R885">
        <v>0</v>
      </c>
      <c r="S885" s="28">
        <v>0</v>
      </c>
      <c r="T885">
        <v>2564.8719999999998</v>
      </c>
      <c r="U885">
        <v>2486.047</v>
      </c>
      <c r="V885">
        <v>2458.5279999999998</v>
      </c>
      <c r="W885">
        <v>2470.8530000000001</v>
      </c>
      <c r="X885">
        <v>2573.9369999999999</v>
      </c>
      <c r="Y885">
        <v>2665.663</v>
      </c>
      <c r="Z885">
        <v>3255.65</v>
      </c>
      <c r="AA885">
        <v>3318.518</v>
      </c>
      <c r="AB885">
        <v>3767.212</v>
      </c>
      <c r="AC885">
        <v>3974.4769999999999</v>
      </c>
      <c r="AD885">
        <v>4447.8119999999999</v>
      </c>
      <c r="AE885">
        <v>4818.1170000000002</v>
      </c>
      <c r="AF885">
        <v>4978.1769999999997</v>
      </c>
      <c r="AG885">
        <v>5345.83</v>
      </c>
      <c r="AH885">
        <v>5540.7309999999998</v>
      </c>
      <c r="AI885">
        <v>5662.6350000000002</v>
      </c>
      <c r="AJ885">
        <v>5916.6540000000005</v>
      </c>
      <c r="AK885">
        <v>5877.518</v>
      </c>
      <c r="AL885">
        <v>5252.3850000000002</v>
      </c>
      <c r="AM885">
        <v>5614.9089999999997</v>
      </c>
      <c r="AN885">
        <v>5112.9750000000004</v>
      </c>
      <c r="AO885">
        <v>4244.18</v>
      </c>
      <c r="AP885">
        <v>3557.5360000000001</v>
      </c>
      <c r="AQ885">
        <v>2806.547</v>
      </c>
      <c r="AR885">
        <v>64.167280000000005</v>
      </c>
      <c r="AS885">
        <v>62.621180000000003</v>
      </c>
      <c r="AT885">
        <v>61.109299999999998</v>
      </c>
      <c r="AU885">
        <v>59.210630000000002</v>
      </c>
      <c r="AV885">
        <v>58.369900000000001</v>
      </c>
      <c r="AW885">
        <v>57.359789999999997</v>
      </c>
      <c r="AX885">
        <v>56.434620000000002</v>
      </c>
      <c r="AY885">
        <v>56.740850000000002</v>
      </c>
      <c r="AZ885">
        <v>59.86121</v>
      </c>
      <c r="BA885">
        <v>66.069050000000004</v>
      </c>
      <c r="BB885">
        <v>72.850710000000007</v>
      </c>
      <c r="BC885">
        <v>79.299180000000007</v>
      </c>
      <c r="BD885">
        <v>84.002420000000001</v>
      </c>
      <c r="BE885">
        <v>88.326480000000004</v>
      </c>
      <c r="BF885">
        <v>90.984309999999994</v>
      </c>
      <c r="BG885">
        <v>92.803610000000006</v>
      </c>
      <c r="BH885">
        <v>91.99624</v>
      </c>
      <c r="BI885">
        <v>90.522620000000003</v>
      </c>
      <c r="BJ885">
        <v>87.670249999999996</v>
      </c>
      <c r="BK885">
        <v>82.059060000000002</v>
      </c>
      <c r="BL885">
        <v>76.690740000000005</v>
      </c>
      <c r="BM885">
        <v>72.148210000000006</v>
      </c>
      <c r="BN885">
        <v>68.502020000000002</v>
      </c>
      <c r="BO885">
        <v>66.352540000000005</v>
      </c>
      <c r="BP885">
        <v>-66.57208</v>
      </c>
      <c r="BQ885">
        <v>-53.12547</v>
      </c>
      <c r="BR885">
        <v>-68.411929999999998</v>
      </c>
      <c r="BS885">
        <v>-26.404669999999999</v>
      </c>
      <c r="BT885">
        <v>-31.804459999999999</v>
      </c>
      <c r="BU885">
        <v>-1.8320240000000001</v>
      </c>
      <c r="BV885">
        <v>11.1579</v>
      </c>
      <c r="BW885">
        <v>-1.7204790000000001</v>
      </c>
      <c r="BX885">
        <v>8.1625390000000007</v>
      </c>
      <c r="BY885">
        <v>16.592169999999999</v>
      </c>
      <c r="BZ885">
        <v>61.002600000000001</v>
      </c>
      <c r="CA885">
        <v>-71.005780000000001</v>
      </c>
      <c r="CB885">
        <v>39.924970000000002</v>
      </c>
      <c r="CC885">
        <v>-83.591120000000004</v>
      </c>
      <c r="CD885">
        <v>-70.611919999999998</v>
      </c>
      <c r="CE885">
        <v>-28.959849999999999</v>
      </c>
      <c r="CF885">
        <v>-185.75970000000001</v>
      </c>
      <c r="CG885">
        <v>27.498439999999999</v>
      </c>
      <c r="CH885">
        <v>711.84130000000005</v>
      </c>
      <c r="CI885">
        <v>93.249859999999998</v>
      </c>
      <c r="CJ885">
        <v>22.343789999999998</v>
      </c>
      <c r="CK885">
        <v>34.7592</v>
      </c>
      <c r="CL885">
        <v>-14.497999999999999</v>
      </c>
      <c r="CM885">
        <v>-69.022040000000004</v>
      </c>
      <c r="CN885">
        <v>364.77350000000001</v>
      </c>
      <c r="CO885">
        <v>345.39319999999998</v>
      </c>
      <c r="CP885">
        <v>328.476</v>
      </c>
      <c r="CQ885">
        <v>179.3236</v>
      </c>
      <c r="CR885">
        <v>164.4119</v>
      </c>
      <c r="CS885">
        <v>174.7724</v>
      </c>
      <c r="CT885">
        <v>145.357</v>
      </c>
      <c r="CU885">
        <v>124.3021</v>
      </c>
      <c r="CV885">
        <v>164.96109999999999</v>
      </c>
      <c r="CW885">
        <v>273.60109999999997</v>
      </c>
      <c r="CX885">
        <v>568.66430000000003</v>
      </c>
      <c r="CY885">
        <v>474.92430000000002</v>
      </c>
      <c r="CZ885">
        <v>815.46699999999998</v>
      </c>
      <c r="DA885">
        <v>499.83609999999999</v>
      </c>
      <c r="DB885">
        <v>530.88649999999996</v>
      </c>
      <c r="DC885">
        <v>660.08230000000003</v>
      </c>
      <c r="DD885">
        <v>501.70359999999999</v>
      </c>
      <c r="DE885">
        <v>423.72919999999999</v>
      </c>
      <c r="DF885">
        <v>616.572</v>
      </c>
      <c r="DG885">
        <v>543.42759999999998</v>
      </c>
      <c r="DH885">
        <v>701.90509999999995</v>
      </c>
      <c r="DI885">
        <v>402.13679999999999</v>
      </c>
      <c r="DJ885">
        <v>276.5994</v>
      </c>
      <c r="DK885">
        <v>210.86770000000001</v>
      </c>
      <c r="DL885">
        <v>17</v>
      </c>
      <c r="DM885">
        <v>20</v>
      </c>
    </row>
    <row r="886" spans="1:117" hidden="1" x14ac:dyDescent="0.25">
      <c r="A886" t="s">
        <v>62</v>
      </c>
      <c r="B886" t="s">
        <v>101</v>
      </c>
      <c r="C886" t="s">
        <v>61</v>
      </c>
      <c r="D886" t="s">
        <v>61</v>
      </c>
      <c r="E886" t="s">
        <v>61</v>
      </c>
      <c r="F886" t="s">
        <v>61</v>
      </c>
      <c r="G886" t="s">
        <v>61</v>
      </c>
      <c r="H886" t="s">
        <v>101</v>
      </c>
      <c r="I886" t="s">
        <v>208</v>
      </c>
      <c r="J886" s="22" t="s">
        <v>117</v>
      </c>
      <c r="K886" s="28">
        <v>19</v>
      </c>
      <c r="L886">
        <v>19</v>
      </c>
      <c r="M886">
        <v>160.58330000000001</v>
      </c>
      <c r="N886">
        <v>159.58330000000001</v>
      </c>
      <c r="O886">
        <v>1</v>
      </c>
      <c r="P886">
        <v>0</v>
      </c>
      <c r="Q886">
        <v>0</v>
      </c>
      <c r="R886">
        <v>0</v>
      </c>
      <c r="S886" s="28">
        <v>0</v>
      </c>
      <c r="T886">
        <v>3407.5889999999999</v>
      </c>
      <c r="U886">
        <v>3354.7660000000001</v>
      </c>
      <c r="V886">
        <v>3363.8820000000001</v>
      </c>
      <c r="W886">
        <v>3346.9290000000001</v>
      </c>
      <c r="X886">
        <v>3394.7919999999999</v>
      </c>
      <c r="Y886">
        <v>3657.4870000000001</v>
      </c>
      <c r="Z886">
        <v>4322.152</v>
      </c>
      <c r="AA886">
        <v>4881.2629999999999</v>
      </c>
      <c r="AB886">
        <v>5765.5029999999997</v>
      </c>
      <c r="AC886">
        <v>6847.7129999999997</v>
      </c>
      <c r="AD886">
        <v>7609.8710000000001</v>
      </c>
      <c r="AE886">
        <v>8124.4040000000005</v>
      </c>
      <c r="AF886">
        <v>8538.1389999999992</v>
      </c>
      <c r="AG886">
        <v>8852.5139999999992</v>
      </c>
      <c r="AH886">
        <v>9139.3539999999994</v>
      </c>
      <c r="AI886">
        <v>9255.3559999999998</v>
      </c>
      <c r="AJ886">
        <v>9248.3140000000003</v>
      </c>
      <c r="AK886">
        <v>8593.15</v>
      </c>
      <c r="AL886">
        <v>7195.6790000000001</v>
      </c>
      <c r="AM886">
        <v>7690.5649999999996</v>
      </c>
      <c r="AN886">
        <v>7324.7150000000001</v>
      </c>
      <c r="AO886">
        <v>5921.0640000000003</v>
      </c>
      <c r="AP886">
        <v>4163.3720000000003</v>
      </c>
      <c r="AQ886">
        <v>3638.26</v>
      </c>
      <c r="AR886">
        <v>66.704499999999996</v>
      </c>
      <c r="AS886">
        <v>64.35942</v>
      </c>
      <c r="AT886">
        <v>63.042589999999997</v>
      </c>
      <c r="AU886">
        <v>62.018949999999997</v>
      </c>
      <c r="AV886">
        <v>61.406700000000001</v>
      </c>
      <c r="AW886">
        <v>60.903640000000003</v>
      </c>
      <c r="AX886">
        <v>60.594450000000002</v>
      </c>
      <c r="AY886">
        <v>60.760379999999998</v>
      </c>
      <c r="AZ886">
        <v>63.374720000000003</v>
      </c>
      <c r="BA886">
        <v>67.811819999999997</v>
      </c>
      <c r="BB886">
        <v>72.620090000000005</v>
      </c>
      <c r="BC886">
        <v>77.230969999999999</v>
      </c>
      <c r="BD886">
        <v>80.540009999999995</v>
      </c>
      <c r="BE886">
        <v>83.434169999999995</v>
      </c>
      <c r="BF886">
        <v>85.33972</v>
      </c>
      <c r="BG886">
        <v>86.89085</v>
      </c>
      <c r="BH886">
        <v>87.607860000000002</v>
      </c>
      <c r="BI886">
        <v>86.664289999999994</v>
      </c>
      <c r="BJ886">
        <v>84.378320000000002</v>
      </c>
      <c r="BK886">
        <v>79.873540000000006</v>
      </c>
      <c r="BL886">
        <v>75.598709999999997</v>
      </c>
      <c r="BM886">
        <v>72.718400000000003</v>
      </c>
      <c r="BN886">
        <v>70.933920000000001</v>
      </c>
      <c r="BO886">
        <v>69.275620000000004</v>
      </c>
      <c r="BP886">
        <v>-16.693490000000001</v>
      </c>
      <c r="BQ886">
        <v>-22.960789999999999</v>
      </c>
      <c r="BR886">
        <v>-26.682110000000002</v>
      </c>
      <c r="BS886">
        <v>-21.105730000000001</v>
      </c>
      <c r="BT886">
        <v>-23.784040000000001</v>
      </c>
      <c r="BU886">
        <v>-8.8149169999999994</v>
      </c>
      <c r="BV886">
        <v>-63.867550000000001</v>
      </c>
      <c r="BW886">
        <v>16.342220000000001</v>
      </c>
      <c r="BX886">
        <v>23.045870000000001</v>
      </c>
      <c r="BY886">
        <v>18.908899999999999</v>
      </c>
      <c r="BZ886">
        <v>37.134509999999999</v>
      </c>
      <c r="CA886">
        <v>68.244020000000006</v>
      </c>
      <c r="CB886">
        <v>75.875749999999996</v>
      </c>
      <c r="CC886">
        <v>71.950010000000006</v>
      </c>
      <c r="CD886">
        <v>21.638259999999999</v>
      </c>
      <c r="CE886">
        <v>-71.772869999999998</v>
      </c>
      <c r="CF886">
        <v>-202.303</v>
      </c>
      <c r="CG886">
        <v>261.09379999999999</v>
      </c>
      <c r="CH886">
        <v>1351.5429999999999</v>
      </c>
      <c r="CI886">
        <v>191.16569999999999</v>
      </c>
      <c r="CJ886">
        <v>28.601310000000002</v>
      </c>
      <c r="CK886">
        <v>68.678960000000004</v>
      </c>
      <c r="CL886">
        <v>32.740310000000001</v>
      </c>
      <c r="CM886">
        <v>19.817430000000002</v>
      </c>
      <c r="CN886">
        <v>58.496690000000001</v>
      </c>
      <c r="CO886">
        <v>48.57056</v>
      </c>
      <c r="CP886">
        <v>50.289560000000002</v>
      </c>
      <c r="CQ886">
        <v>50.600949999999997</v>
      </c>
      <c r="CR886">
        <v>50.500019999999999</v>
      </c>
      <c r="CS886">
        <v>61.086790000000001</v>
      </c>
      <c r="CT886">
        <v>59.128729999999997</v>
      </c>
      <c r="CU886">
        <v>52.798020000000001</v>
      </c>
      <c r="CV886">
        <v>76.638670000000005</v>
      </c>
      <c r="CW886">
        <v>95.198430000000002</v>
      </c>
      <c r="CX886">
        <v>130.83969999999999</v>
      </c>
      <c r="CY886">
        <v>112.6117</v>
      </c>
      <c r="CZ886">
        <v>107.2073</v>
      </c>
      <c r="DA886">
        <v>112.974</v>
      </c>
      <c r="DB886">
        <v>136.17939999999999</v>
      </c>
      <c r="DC886">
        <v>158.75059999999999</v>
      </c>
      <c r="DD886">
        <v>230.50280000000001</v>
      </c>
      <c r="DE886">
        <v>193.66059999999999</v>
      </c>
      <c r="DF886">
        <v>305.52120000000002</v>
      </c>
      <c r="DG886">
        <v>196.15469999999999</v>
      </c>
      <c r="DH886">
        <v>192.14769999999999</v>
      </c>
      <c r="DI886">
        <v>131.66370000000001</v>
      </c>
      <c r="DJ886">
        <v>104.7684</v>
      </c>
      <c r="DK886">
        <v>100.90430000000001</v>
      </c>
      <c r="DL886">
        <v>17</v>
      </c>
      <c r="DM886">
        <v>20</v>
      </c>
    </row>
    <row r="887" spans="1:117" x14ac:dyDescent="0.25">
      <c r="A887" t="s">
        <v>62</v>
      </c>
      <c r="B887" t="s">
        <v>38</v>
      </c>
      <c r="C887" t="s">
        <v>61</v>
      </c>
      <c r="D887" t="s">
        <v>61</v>
      </c>
      <c r="E887" t="s">
        <v>38</v>
      </c>
      <c r="F887" t="s">
        <v>61</v>
      </c>
      <c r="G887" t="s">
        <v>61</v>
      </c>
      <c r="H887" t="s">
        <v>61</v>
      </c>
      <c r="I887" t="s">
        <v>208</v>
      </c>
      <c r="J887" s="22" t="s">
        <v>117</v>
      </c>
      <c r="K887" s="28">
        <v>19</v>
      </c>
      <c r="L887">
        <v>19</v>
      </c>
      <c r="M887">
        <v>2</v>
      </c>
      <c r="N887">
        <v>2</v>
      </c>
      <c r="O887">
        <v>1</v>
      </c>
      <c r="P887">
        <v>0</v>
      </c>
      <c r="Q887">
        <v>1</v>
      </c>
      <c r="R887">
        <v>1</v>
      </c>
      <c r="S887">
        <v>1</v>
      </c>
      <c r="AR887">
        <v>67.636359999999996</v>
      </c>
      <c r="AS887">
        <v>65.090909999999994</v>
      </c>
      <c r="AT887">
        <v>63.909089999999999</v>
      </c>
      <c r="AU887">
        <v>62.863639999999997</v>
      </c>
      <c r="AV887">
        <v>62.045450000000002</v>
      </c>
      <c r="AW887">
        <v>61.636360000000003</v>
      </c>
      <c r="AX887">
        <v>61.818179999999998</v>
      </c>
      <c r="AY887">
        <v>62.454549999999998</v>
      </c>
      <c r="AZ887">
        <v>65.045450000000002</v>
      </c>
      <c r="BA887">
        <v>69.181820000000002</v>
      </c>
      <c r="BB887">
        <v>74.090909999999994</v>
      </c>
      <c r="BC887">
        <v>79.045450000000002</v>
      </c>
      <c r="BD887">
        <v>82.636359999999996</v>
      </c>
      <c r="BE887">
        <v>85.454549999999998</v>
      </c>
      <c r="BF887">
        <v>87.181820000000002</v>
      </c>
      <c r="BG887">
        <v>88.409090000000006</v>
      </c>
      <c r="BH887">
        <v>89.136359999999996</v>
      </c>
      <c r="BI887">
        <v>88.318179999999998</v>
      </c>
      <c r="BJ887">
        <v>86</v>
      </c>
      <c r="BK887">
        <v>81.181820000000002</v>
      </c>
      <c r="BL887">
        <v>76.545450000000002</v>
      </c>
      <c r="BM887">
        <v>73.636359999999996</v>
      </c>
      <c r="BN887">
        <v>71.954549999999998</v>
      </c>
      <c r="BO887">
        <v>70.409090000000006</v>
      </c>
      <c r="DL887">
        <v>17</v>
      </c>
      <c r="DM887">
        <v>20</v>
      </c>
    </row>
    <row r="888" spans="1:117" hidden="1" x14ac:dyDescent="0.25">
      <c r="A888" t="s">
        <v>62</v>
      </c>
      <c r="B888" t="s">
        <v>213</v>
      </c>
      <c r="C888" t="s">
        <v>61</v>
      </c>
      <c r="D888" t="s">
        <v>213</v>
      </c>
      <c r="E888" t="s">
        <v>61</v>
      </c>
      <c r="F888" t="s">
        <v>61</v>
      </c>
      <c r="G888" t="s">
        <v>61</v>
      </c>
      <c r="H888" t="s">
        <v>61</v>
      </c>
      <c r="I888" t="s">
        <v>208</v>
      </c>
      <c r="J888" s="22" t="s">
        <v>117</v>
      </c>
      <c r="K888" s="28">
        <v>19</v>
      </c>
      <c r="L888">
        <v>19</v>
      </c>
      <c r="M888">
        <v>22</v>
      </c>
      <c r="N888">
        <v>22</v>
      </c>
      <c r="O888">
        <v>1</v>
      </c>
      <c r="P888">
        <v>0</v>
      </c>
      <c r="Q888">
        <v>0</v>
      </c>
      <c r="R888">
        <v>1</v>
      </c>
      <c r="S888" s="28">
        <v>1</v>
      </c>
      <c r="AR888">
        <v>60.825760000000002</v>
      </c>
      <c r="AS888">
        <v>58.628790000000002</v>
      </c>
      <c r="AT888">
        <v>57.348489999999998</v>
      </c>
      <c r="AU888">
        <v>56.727269999999997</v>
      </c>
      <c r="AV888">
        <v>55.901519999999998</v>
      </c>
      <c r="AW888">
        <v>55.598489999999998</v>
      </c>
      <c r="AX888">
        <v>55.371209999999998</v>
      </c>
      <c r="AY888">
        <v>55.492420000000003</v>
      </c>
      <c r="AZ888">
        <v>56.878790000000002</v>
      </c>
      <c r="BA888">
        <v>61.598489999999998</v>
      </c>
      <c r="BB888">
        <v>65.681820000000002</v>
      </c>
      <c r="BC888">
        <v>69.795450000000002</v>
      </c>
      <c r="BD888">
        <v>72.325760000000002</v>
      </c>
      <c r="BE888">
        <v>75.469700000000003</v>
      </c>
      <c r="BF888">
        <v>78.371210000000005</v>
      </c>
      <c r="BG888">
        <v>80.431820000000002</v>
      </c>
      <c r="BH888">
        <v>82.136369999999999</v>
      </c>
      <c r="BI888">
        <v>81.621210000000005</v>
      </c>
      <c r="BJ888">
        <v>78.075760000000002</v>
      </c>
      <c r="BK888">
        <v>72.810609999999997</v>
      </c>
      <c r="BL888">
        <v>69.5</v>
      </c>
      <c r="BM888">
        <v>66.75</v>
      </c>
      <c r="BN888">
        <v>64.795450000000002</v>
      </c>
      <c r="BO888">
        <v>63.136369999999999</v>
      </c>
      <c r="DL888">
        <v>17</v>
      </c>
      <c r="DM888">
        <v>20</v>
      </c>
    </row>
    <row r="889" spans="1:117" x14ac:dyDescent="0.25">
      <c r="A889" t="s">
        <v>62</v>
      </c>
      <c r="B889" t="s">
        <v>35</v>
      </c>
      <c r="C889" t="s">
        <v>61</v>
      </c>
      <c r="D889" t="s">
        <v>61</v>
      </c>
      <c r="E889" t="s">
        <v>35</v>
      </c>
      <c r="F889" t="s">
        <v>61</v>
      </c>
      <c r="G889" t="s">
        <v>61</v>
      </c>
      <c r="H889" t="s">
        <v>61</v>
      </c>
      <c r="I889" t="s">
        <v>208</v>
      </c>
      <c r="J889" s="22" t="s">
        <v>117</v>
      </c>
      <c r="K889" s="28">
        <v>19</v>
      </c>
      <c r="L889">
        <v>19</v>
      </c>
      <c r="M889">
        <v>11.58333</v>
      </c>
      <c r="N889">
        <v>11.58333</v>
      </c>
      <c r="O889">
        <v>1</v>
      </c>
      <c r="P889">
        <v>0</v>
      </c>
      <c r="Q889">
        <v>1</v>
      </c>
      <c r="R889">
        <v>0</v>
      </c>
      <c r="S889">
        <v>1</v>
      </c>
      <c r="AR889">
        <v>67.387180000000001</v>
      </c>
      <c r="AS889">
        <v>64.559640000000002</v>
      </c>
      <c r="AT889">
        <v>62.950870000000002</v>
      </c>
      <c r="AU889">
        <v>62.10848</v>
      </c>
      <c r="AV889">
        <v>61.551029999999997</v>
      </c>
      <c r="AW889">
        <v>61.057650000000002</v>
      </c>
      <c r="AX889">
        <v>60.509169999999997</v>
      </c>
      <c r="AY889">
        <v>61.085599999999999</v>
      </c>
      <c r="AZ889">
        <v>64.050079999999994</v>
      </c>
      <c r="BA889">
        <v>69.821129999999997</v>
      </c>
      <c r="BB889">
        <v>75.492350000000002</v>
      </c>
      <c r="BC889">
        <v>80.162559999999999</v>
      </c>
      <c r="BD889">
        <v>83.847120000000004</v>
      </c>
      <c r="BE889">
        <v>87.108429999999998</v>
      </c>
      <c r="BF889">
        <v>88.950149999999994</v>
      </c>
      <c r="BG889">
        <v>89.610820000000004</v>
      </c>
      <c r="BH889">
        <v>89.26397</v>
      </c>
      <c r="BI889">
        <v>87.906599999999997</v>
      </c>
      <c r="BJ889">
        <v>85.435469999999995</v>
      </c>
      <c r="BK889">
        <v>81.919669999999996</v>
      </c>
      <c r="BL889">
        <v>78.204639999999998</v>
      </c>
      <c r="BM889">
        <v>74.877480000000006</v>
      </c>
      <c r="BN889">
        <v>72.673879999999997</v>
      </c>
      <c r="BO889">
        <v>70.592420000000004</v>
      </c>
      <c r="DL889">
        <v>17</v>
      </c>
      <c r="DM889">
        <v>20</v>
      </c>
    </row>
    <row r="890" spans="1:117" x14ac:dyDescent="0.25">
      <c r="A890" t="s">
        <v>62</v>
      </c>
      <c r="B890" t="s">
        <v>110</v>
      </c>
      <c r="C890" t="s">
        <v>61</v>
      </c>
      <c r="D890" t="s">
        <v>110</v>
      </c>
      <c r="E890" t="s">
        <v>61</v>
      </c>
      <c r="F890" t="s">
        <v>61</v>
      </c>
      <c r="G890" t="s">
        <v>61</v>
      </c>
      <c r="H890" t="s">
        <v>61</v>
      </c>
      <c r="I890" t="s">
        <v>208</v>
      </c>
      <c r="J890" s="22" t="s">
        <v>117</v>
      </c>
      <c r="K890" s="28">
        <v>19</v>
      </c>
      <c r="L890">
        <v>19</v>
      </c>
      <c r="M890">
        <v>12.75</v>
      </c>
      <c r="N890">
        <v>12.75</v>
      </c>
      <c r="O890">
        <v>1</v>
      </c>
      <c r="P890">
        <v>0</v>
      </c>
      <c r="Q890">
        <v>1</v>
      </c>
      <c r="R890">
        <v>1</v>
      </c>
      <c r="S890">
        <v>1</v>
      </c>
      <c r="AR890">
        <v>68.475819999999999</v>
      </c>
      <c r="AS890">
        <v>65.936729999999997</v>
      </c>
      <c r="AT890">
        <v>64.658100000000005</v>
      </c>
      <c r="AU890">
        <v>63.535850000000003</v>
      </c>
      <c r="AV890">
        <v>62.768149999999999</v>
      </c>
      <c r="AW890">
        <v>61.881999999999998</v>
      </c>
      <c r="AX890">
        <v>61.474359999999997</v>
      </c>
      <c r="AY890">
        <v>61.836889999999997</v>
      </c>
      <c r="AZ890">
        <v>64.574169999999995</v>
      </c>
      <c r="BA890">
        <v>70.11148</v>
      </c>
      <c r="BB890">
        <v>75.484219999999993</v>
      </c>
      <c r="BC890">
        <v>79.972480000000004</v>
      </c>
      <c r="BD890">
        <v>83.617339999999999</v>
      </c>
      <c r="BE890">
        <v>86.754559999999998</v>
      </c>
      <c r="BF890">
        <v>88.821520000000007</v>
      </c>
      <c r="BG890">
        <v>90.411090000000002</v>
      </c>
      <c r="BH890">
        <v>90.850089999999994</v>
      </c>
      <c r="BI890">
        <v>90.026690000000002</v>
      </c>
      <c r="BJ890">
        <v>87.445059999999998</v>
      </c>
      <c r="BK890">
        <v>83.518150000000006</v>
      </c>
      <c r="BL890">
        <v>79.392070000000004</v>
      </c>
      <c r="BM890">
        <v>75.866330000000005</v>
      </c>
      <c r="BN890">
        <v>73.285150000000002</v>
      </c>
      <c r="BO890">
        <v>71.063609999999997</v>
      </c>
      <c r="DL890">
        <v>17</v>
      </c>
      <c r="DM890">
        <v>20</v>
      </c>
    </row>
    <row r="891" spans="1:117" hidden="1" x14ac:dyDescent="0.25">
      <c r="A891" t="s">
        <v>62</v>
      </c>
      <c r="B891" t="s">
        <v>32</v>
      </c>
      <c r="C891" t="s">
        <v>32</v>
      </c>
      <c r="D891" t="s">
        <v>61</v>
      </c>
      <c r="E891" t="s">
        <v>61</v>
      </c>
      <c r="F891" t="s">
        <v>61</v>
      </c>
      <c r="G891" t="s">
        <v>61</v>
      </c>
      <c r="H891" t="s">
        <v>61</v>
      </c>
      <c r="I891" t="s">
        <v>199</v>
      </c>
      <c r="J891" s="22" t="s">
        <v>117</v>
      </c>
      <c r="K891" s="28">
        <v>19</v>
      </c>
      <c r="L891">
        <v>19</v>
      </c>
      <c r="M891">
        <v>39.75</v>
      </c>
      <c r="N891">
        <v>39.5</v>
      </c>
      <c r="O891">
        <v>1</v>
      </c>
      <c r="P891">
        <v>0</v>
      </c>
      <c r="Q891">
        <v>0</v>
      </c>
      <c r="R891">
        <v>0</v>
      </c>
      <c r="S891" s="28">
        <v>0</v>
      </c>
      <c r="T891">
        <v>2296.2379999999998</v>
      </c>
      <c r="U891">
        <v>2230.9250000000002</v>
      </c>
      <c r="V891">
        <v>2193.1120000000001</v>
      </c>
      <c r="W891">
        <v>2220.7750000000001</v>
      </c>
      <c r="X891">
        <v>2321.52</v>
      </c>
      <c r="Y891">
        <v>2550.7060000000001</v>
      </c>
      <c r="Z891">
        <v>2832.248</v>
      </c>
      <c r="AA891">
        <v>2850.1529999999998</v>
      </c>
      <c r="AB891">
        <v>3096.6759999999999</v>
      </c>
      <c r="AC891">
        <v>3260.8290000000002</v>
      </c>
      <c r="AD891">
        <v>3468.6689999999999</v>
      </c>
      <c r="AE891">
        <v>3667.6120000000001</v>
      </c>
      <c r="AF891">
        <v>3858.1640000000002</v>
      </c>
      <c r="AG891">
        <v>3999.4540000000002</v>
      </c>
      <c r="AH891">
        <v>4142.3230000000003</v>
      </c>
      <c r="AI891">
        <v>4267.1440000000002</v>
      </c>
      <c r="AJ891">
        <v>4473.6639999999998</v>
      </c>
      <c r="AK891">
        <v>4343.0739999999996</v>
      </c>
      <c r="AL891">
        <v>4012.95</v>
      </c>
      <c r="AM891">
        <v>4559.625</v>
      </c>
      <c r="AN891">
        <v>4387.2290000000003</v>
      </c>
      <c r="AO891">
        <v>3810.2080000000001</v>
      </c>
      <c r="AP891">
        <v>3052.393</v>
      </c>
      <c r="AQ891">
        <v>2572.5430000000001</v>
      </c>
      <c r="AR891">
        <v>68.037999999999997</v>
      </c>
      <c r="AS891">
        <v>66.238669999999999</v>
      </c>
      <c r="AT891">
        <v>64.673410000000004</v>
      </c>
      <c r="AU891">
        <v>63.387549999999997</v>
      </c>
      <c r="AV891">
        <v>62.45908</v>
      </c>
      <c r="AW891">
        <v>61.596960000000003</v>
      </c>
      <c r="AX891">
        <v>60.649030000000003</v>
      </c>
      <c r="AY891">
        <v>61.189309999999999</v>
      </c>
      <c r="AZ891">
        <v>63.725020000000001</v>
      </c>
      <c r="BA891">
        <v>68.801950000000005</v>
      </c>
      <c r="BB891">
        <v>74.412599999999998</v>
      </c>
      <c r="BC891">
        <v>79.121499999999997</v>
      </c>
      <c r="BD891">
        <v>83.277990000000003</v>
      </c>
      <c r="BE891">
        <v>86.934899999999999</v>
      </c>
      <c r="BF891">
        <v>88.941779999999994</v>
      </c>
      <c r="BG891">
        <v>89.711820000000003</v>
      </c>
      <c r="BH891">
        <v>88.963070000000002</v>
      </c>
      <c r="BI891">
        <v>87.948790000000002</v>
      </c>
      <c r="BJ891">
        <v>86.170640000000006</v>
      </c>
      <c r="BK891">
        <v>82.969790000000003</v>
      </c>
      <c r="BL891">
        <v>78.636949999999999</v>
      </c>
      <c r="BM891">
        <v>74.934470000000005</v>
      </c>
      <c r="BN891">
        <v>72.037480000000002</v>
      </c>
      <c r="BO891">
        <v>69.918899999999994</v>
      </c>
      <c r="BP891">
        <v>-66.043660000000003</v>
      </c>
      <c r="BQ891">
        <v>-43.522109999999998</v>
      </c>
      <c r="BR891">
        <v>-25.039169999999999</v>
      </c>
      <c r="BS891">
        <v>-34.632620000000003</v>
      </c>
      <c r="BT891">
        <v>-38.631320000000002</v>
      </c>
      <c r="BU891">
        <v>-6.6771710000000004</v>
      </c>
      <c r="BV891">
        <v>0.61833309999999997</v>
      </c>
      <c r="BW891">
        <v>-3.0872730000000002</v>
      </c>
      <c r="BX891">
        <v>20.219100000000001</v>
      </c>
      <c r="BY891">
        <v>22.73349</v>
      </c>
      <c r="BZ891">
        <v>6.4703090000000003</v>
      </c>
      <c r="CA891">
        <v>19.831140000000001</v>
      </c>
      <c r="CB891">
        <v>8.0976839999999992</v>
      </c>
      <c r="CC891">
        <v>18.07442</v>
      </c>
      <c r="CD891">
        <v>-34.972540000000002</v>
      </c>
      <c r="CE891">
        <v>-68.752229999999997</v>
      </c>
      <c r="CF891">
        <v>-129.42580000000001</v>
      </c>
      <c r="CG891">
        <v>110.0408</v>
      </c>
      <c r="CH891">
        <v>517.20849999999996</v>
      </c>
      <c r="CI891">
        <v>-87.554339999999996</v>
      </c>
      <c r="CJ891">
        <v>-101.8963</v>
      </c>
      <c r="CK891">
        <v>-56.288890000000002</v>
      </c>
      <c r="CL891">
        <v>-103.7754</v>
      </c>
      <c r="CM891">
        <v>-123.8797</v>
      </c>
      <c r="CN891">
        <v>63.716119999999997</v>
      </c>
      <c r="CO891">
        <v>59.697319999999998</v>
      </c>
      <c r="CP891">
        <v>57.674160000000001</v>
      </c>
      <c r="CQ891">
        <v>56.026409999999998</v>
      </c>
      <c r="CR891">
        <v>53.995100000000001</v>
      </c>
      <c r="CS891">
        <v>63.646160000000002</v>
      </c>
      <c r="CT891">
        <v>128.8657</v>
      </c>
      <c r="CU891">
        <v>42.030079999999998</v>
      </c>
      <c r="CV891">
        <v>139.11340000000001</v>
      </c>
      <c r="CW891">
        <v>102.9833</v>
      </c>
      <c r="CX891">
        <v>185.4211</v>
      </c>
      <c r="CY891">
        <v>222.0204</v>
      </c>
      <c r="CZ891">
        <v>223.44579999999999</v>
      </c>
      <c r="DA891">
        <v>181.44159999999999</v>
      </c>
      <c r="DB891">
        <v>207.7003</v>
      </c>
      <c r="DC891">
        <v>182.7002</v>
      </c>
      <c r="DD891">
        <v>183.10509999999999</v>
      </c>
      <c r="DE891">
        <v>180.86160000000001</v>
      </c>
      <c r="DF891">
        <v>121.4205</v>
      </c>
      <c r="DG891">
        <v>104.188</v>
      </c>
      <c r="DH891">
        <v>121.7403</v>
      </c>
      <c r="DI891">
        <v>130.74940000000001</v>
      </c>
      <c r="DJ891">
        <v>103.58240000000001</v>
      </c>
      <c r="DK891">
        <v>101.5689</v>
      </c>
      <c r="DL891">
        <v>18</v>
      </c>
      <c r="DM891">
        <v>20</v>
      </c>
    </row>
    <row r="892" spans="1:117" hidden="1" x14ac:dyDescent="0.25">
      <c r="A892" t="s">
        <v>62</v>
      </c>
      <c r="B892" t="s">
        <v>104</v>
      </c>
      <c r="C892" t="s">
        <v>104</v>
      </c>
      <c r="D892" t="s">
        <v>61</v>
      </c>
      <c r="E892" t="s">
        <v>61</v>
      </c>
      <c r="F892" t="s">
        <v>61</v>
      </c>
      <c r="G892" t="s">
        <v>61</v>
      </c>
      <c r="H892" t="s">
        <v>61</v>
      </c>
      <c r="I892" t="s">
        <v>199</v>
      </c>
      <c r="J892" s="22" t="s">
        <v>117</v>
      </c>
      <c r="K892" s="28">
        <v>19</v>
      </c>
      <c r="L892">
        <v>19</v>
      </c>
      <c r="M892">
        <v>44.75</v>
      </c>
      <c r="N892">
        <v>44.75</v>
      </c>
      <c r="O892">
        <v>1</v>
      </c>
      <c r="P892">
        <v>0</v>
      </c>
      <c r="Q892">
        <v>0</v>
      </c>
      <c r="R892">
        <v>0</v>
      </c>
      <c r="S892" s="28">
        <v>0</v>
      </c>
      <c r="T892">
        <v>2564.8719999999998</v>
      </c>
      <c r="U892">
        <v>2486.047</v>
      </c>
      <c r="V892">
        <v>2458.5279999999998</v>
      </c>
      <c r="W892">
        <v>2470.8530000000001</v>
      </c>
      <c r="X892">
        <v>2573.9369999999999</v>
      </c>
      <c r="Y892">
        <v>2665.663</v>
      </c>
      <c r="Z892">
        <v>3255.65</v>
      </c>
      <c r="AA892">
        <v>3318.518</v>
      </c>
      <c r="AB892">
        <v>3767.212</v>
      </c>
      <c r="AC892">
        <v>3974.4769999999999</v>
      </c>
      <c r="AD892">
        <v>4447.8119999999999</v>
      </c>
      <c r="AE892">
        <v>4818.1170000000002</v>
      </c>
      <c r="AF892">
        <v>4978.1769999999997</v>
      </c>
      <c r="AG892">
        <v>5345.83</v>
      </c>
      <c r="AH892">
        <v>5540.7309999999998</v>
      </c>
      <c r="AI892">
        <v>5662.6350000000002</v>
      </c>
      <c r="AJ892">
        <v>5916.6540000000005</v>
      </c>
      <c r="AK892">
        <v>5877.518</v>
      </c>
      <c r="AL892">
        <v>5252.3850000000002</v>
      </c>
      <c r="AM892">
        <v>5614.9089999999997</v>
      </c>
      <c r="AN892">
        <v>5112.9750000000004</v>
      </c>
      <c r="AO892">
        <v>4244.18</v>
      </c>
      <c r="AP892">
        <v>3557.5360000000001</v>
      </c>
      <c r="AQ892">
        <v>2806.547</v>
      </c>
      <c r="AR892">
        <v>64.167280000000005</v>
      </c>
      <c r="AS892">
        <v>62.621180000000003</v>
      </c>
      <c r="AT892">
        <v>61.109299999999998</v>
      </c>
      <c r="AU892">
        <v>59.210630000000002</v>
      </c>
      <c r="AV892">
        <v>58.369900000000001</v>
      </c>
      <c r="AW892">
        <v>57.359789999999997</v>
      </c>
      <c r="AX892">
        <v>56.434620000000002</v>
      </c>
      <c r="AY892">
        <v>56.740850000000002</v>
      </c>
      <c r="AZ892">
        <v>59.86121</v>
      </c>
      <c r="BA892">
        <v>66.069050000000004</v>
      </c>
      <c r="BB892">
        <v>72.850710000000007</v>
      </c>
      <c r="BC892">
        <v>79.299180000000007</v>
      </c>
      <c r="BD892">
        <v>84.002420000000001</v>
      </c>
      <c r="BE892">
        <v>88.326480000000004</v>
      </c>
      <c r="BF892">
        <v>90.984309999999994</v>
      </c>
      <c r="BG892">
        <v>92.803610000000006</v>
      </c>
      <c r="BH892">
        <v>91.99624</v>
      </c>
      <c r="BI892">
        <v>90.522620000000003</v>
      </c>
      <c r="BJ892">
        <v>87.670249999999996</v>
      </c>
      <c r="BK892">
        <v>82.059060000000002</v>
      </c>
      <c r="BL892">
        <v>76.690740000000005</v>
      </c>
      <c r="BM892">
        <v>72.148210000000006</v>
      </c>
      <c r="BN892">
        <v>68.502020000000002</v>
      </c>
      <c r="BO892">
        <v>66.352540000000005</v>
      </c>
      <c r="BP892">
        <v>-66.57208</v>
      </c>
      <c r="BQ892">
        <v>-53.12547</v>
      </c>
      <c r="BR892">
        <v>-68.411929999999998</v>
      </c>
      <c r="BS892">
        <v>-26.404669999999999</v>
      </c>
      <c r="BT892">
        <v>-31.804459999999999</v>
      </c>
      <c r="BU892">
        <v>-1.8320240000000001</v>
      </c>
      <c r="BV892">
        <v>11.1579</v>
      </c>
      <c r="BW892">
        <v>-1.7204790000000001</v>
      </c>
      <c r="BX892">
        <v>8.1625390000000007</v>
      </c>
      <c r="BY892">
        <v>16.592169999999999</v>
      </c>
      <c r="BZ892">
        <v>61.002600000000001</v>
      </c>
      <c r="CA892">
        <v>-71.005780000000001</v>
      </c>
      <c r="CB892">
        <v>39.924970000000002</v>
      </c>
      <c r="CC892">
        <v>-83.591120000000004</v>
      </c>
      <c r="CD892">
        <v>-70.611919999999998</v>
      </c>
      <c r="CE892">
        <v>-28.959849999999999</v>
      </c>
      <c r="CF892">
        <v>-185.75970000000001</v>
      </c>
      <c r="CG892">
        <v>27.498439999999999</v>
      </c>
      <c r="CH892">
        <v>711.84130000000005</v>
      </c>
      <c r="CI892">
        <v>93.249859999999998</v>
      </c>
      <c r="CJ892">
        <v>22.343789999999998</v>
      </c>
      <c r="CK892">
        <v>34.7592</v>
      </c>
      <c r="CL892">
        <v>-14.497999999999999</v>
      </c>
      <c r="CM892">
        <v>-69.022040000000004</v>
      </c>
      <c r="CN892">
        <v>364.77350000000001</v>
      </c>
      <c r="CO892">
        <v>345.39319999999998</v>
      </c>
      <c r="CP892">
        <v>328.476</v>
      </c>
      <c r="CQ892">
        <v>179.3236</v>
      </c>
      <c r="CR892">
        <v>164.4119</v>
      </c>
      <c r="CS892">
        <v>174.7724</v>
      </c>
      <c r="CT892">
        <v>145.357</v>
      </c>
      <c r="CU892">
        <v>124.3021</v>
      </c>
      <c r="CV892">
        <v>164.96109999999999</v>
      </c>
      <c r="CW892">
        <v>273.60109999999997</v>
      </c>
      <c r="CX892">
        <v>568.66430000000003</v>
      </c>
      <c r="CY892">
        <v>474.92430000000002</v>
      </c>
      <c r="CZ892">
        <v>815.46699999999998</v>
      </c>
      <c r="DA892">
        <v>499.83609999999999</v>
      </c>
      <c r="DB892">
        <v>530.88649999999996</v>
      </c>
      <c r="DC892">
        <v>660.08230000000003</v>
      </c>
      <c r="DD892">
        <v>501.70359999999999</v>
      </c>
      <c r="DE892">
        <v>423.72919999999999</v>
      </c>
      <c r="DF892">
        <v>616.572</v>
      </c>
      <c r="DG892">
        <v>543.42759999999998</v>
      </c>
      <c r="DH892">
        <v>701.90509999999995</v>
      </c>
      <c r="DI892">
        <v>402.13679999999999</v>
      </c>
      <c r="DJ892">
        <v>276.5994</v>
      </c>
      <c r="DK892">
        <v>210.86770000000001</v>
      </c>
      <c r="DL892">
        <v>18</v>
      </c>
      <c r="DM892">
        <v>20</v>
      </c>
    </row>
    <row r="893" spans="1:117" hidden="1" x14ac:dyDescent="0.25">
      <c r="A893" t="s">
        <v>62</v>
      </c>
      <c r="B893" t="s">
        <v>39</v>
      </c>
      <c r="C893" t="s">
        <v>39</v>
      </c>
      <c r="D893" t="s">
        <v>61</v>
      </c>
      <c r="E893" t="s">
        <v>61</v>
      </c>
      <c r="F893" t="s">
        <v>61</v>
      </c>
      <c r="G893" t="s">
        <v>61</v>
      </c>
      <c r="H893" t="s">
        <v>61</v>
      </c>
      <c r="I893" t="s">
        <v>199</v>
      </c>
      <c r="J893" s="22" t="s">
        <v>117</v>
      </c>
      <c r="K893" s="28">
        <v>19</v>
      </c>
      <c r="L893">
        <v>19</v>
      </c>
      <c r="M893">
        <v>37.333329999999997</v>
      </c>
      <c r="N893">
        <v>36.666670000000003</v>
      </c>
      <c r="O893">
        <v>1</v>
      </c>
      <c r="P893">
        <v>0</v>
      </c>
      <c r="Q893">
        <v>0</v>
      </c>
      <c r="R893">
        <v>0</v>
      </c>
      <c r="S893" s="28">
        <v>0</v>
      </c>
      <c r="T893">
        <v>2395.4589999999998</v>
      </c>
      <c r="U893">
        <v>2414.1309999999999</v>
      </c>
      <c r="V893">
        <v>2356.7840000000001</v>
      </c>
      <c r="W893">
        <v>2169.373</v>
      </c>
      <c r="X893">
        <v>2071.6039999999998</v>
      </c>
      <c r="Y893">
        <v>2408.7130000000002</v>
      </c>
      <c r="Z893">
        <v>2883.3629999999998</v>
      </c>
      <c r="AA893">
        <v>2910.8879999999999</v>
      </c>
      <c r="AB893">
        <v>3196.4810000000002</v>
      </c>
      <c r="AC893">
        <v>3246.817</v>
      </c>
      <c r="AD893">
        <v>3447.8910000000001</v>
      </c>
      <c r="AE893">
        <v>3692.114</v>
      </c>
      <c r="AF893">
        <v>3850.6489999999999</v>
      </c>
      <c r="AG893">
        <v>4024</v>
      </c>
      <c r="AH893">
        <v>4251.7150000000001</v>
      </c>
      <c r="AI893">
        <v>4360.3760000000002</v>
      </c>
      <c r="AJ893">
        <v>4454.598</v>
      </c>
      <c r="AK893">
        <v>4148.13</v>
      </c>
      <c r="AL893">
        <v>3494.0369999999998</v>
      </c>
      <c r="AM893">
        <v>4211.7299999999996</v>
      </c>
      <c r="AN893">
        <v>4212.5079999999998</v>
      </c>
      <c r="AO893">
        <v>3684.0659999999998</v>
      </c>
      <c r="AP893">
        <v>2766.674</v>
      </c>
      <c r="AQ893">
        <v>2399.268</v>
      </c>
      <c r="AR893">
        <v>73.113680000000002</v>
      </c>
      <c r="AS893">
        <v>70.06259</v>
      </c>
      <c r="AT893">
        <v>68.19247</v>
      </c>
      <c r="AU893">
        <v>66.846959999999996</v>
      </c>
      <c r="AV893">
        <v>65.945679999999996</v>
      </c>
      <c r="AW893">
        <v>65.313289999999995</v>
      </c>
      <c r="AX893">
        <v>64.361890000000002</v>
      </c>
      <c r="AY893">
        <v>64.395049999999998</v>
      </c>
      <c r="AZ893">
        <v>66.388769999999994</v>
      </c>
      <c r="BA893">
        <v>71.095659999999995</v>
      </c>
      <c r="BB893">
        <v>75.939269999999993</v>
      </c>
      <c r="BC893">
        <v>79.52422</v>
      </c>
      <c r="BD893">
        <v>83.019329999999997</v>
      </c>
      <c r="BE893">
        <v>86.406580000000005</v>
      </c>
      <c r="BF893">
        <v>88.809799999999996</v>
      </c>
      <c r="BG893">
        <v>90.642920000000004</v>
      </c>
      <c r="BH893">
        <v>91.767849999999996</v>
      </c>
      <c r="BI893">
        <v>92.377859999999998</v>
      </c>
      <c r="BJ893">
        <v>91.202240000000003</v>
      </c>
      <c r="BK893">
        <v>88.65428</v>
      </c>
      <c r="BL893">
        <v>85.090689999999995</v>
      </c>
      <c r="BM893">
        <v>81.647750000000002</v>
      </c>
      <c r="BN893">
        <v>78.941609999999997</v>
      </c>
      <c r="BO893">
        <v>76.378690000000006</v>
      </c>
      <c r="BP893">
        <v>-69.252189999999999</v>
      </c>
      <c r="BQ893">
        <v>-118.07080000000001</v>
      </c>
      <c r="BR893">
        <v>-86.377470000000002</v>
      </c>
      <c r="BS893">
        <v>51.192480000000003</v>
      </c>
      <c r="BT893">
        <v>120.5166</v>
      </c>
      <c r="BU893">
        <v>31.659140000000001</v>
      </c>
      <c r="BV893">
        <v>-167.67850000000001</v>
      </c>
      <c r="BW893">
        <v>-55.85528</v>
      </c>
      <c r="BX893">
        <v>-7.6135890000000002</v>
      </c>
      <c r="BY893">
        <v>22.254429999999999</v>
      </c>
      <c r="BZ893">
        <v>136.7826</v>
      </c>
      <c r="CA893">
        <v>133.27449999999999</v>
      </c>
      <c r="CB893">
        <v>112.3565</v>
      </c>
      <c r="CC893">
        <v>136.01769999999999</v>
      </c>
      <c r="CD893">
        <v>111.89060000000001</v>
      </c>
      <c r="CE893">
        <v>112.95820000000001</v>
      </c>
      <c r="CF893">
        <v>74.819230000000005</v>
      </c>
      <c r="CG893">
        <v>329.91649999999998</v>
      </c>
      <c r="CH893">
        <v>1030.2760000000001</v>
      </c>
      <c r="CI893">
        <v>226.9734</v>
      </c>
      <c r="CJ893">
        <v>-49.417940000000002</v>
      </c>
      <c r="CK893">
        <v>35.242330000000003</v>
      </c>
      <c r="CL893">
        <v>83.466999999999999</v>
      </c>
      <c r="CM893">
        <v>61.704410000000003</v>
      </c>
      <c r="CN893">
        <v>1373.375</v>
      </c>
      <c r="CO893">
        <v>2038.0730000000001</v>
      </c>
      <c r="CP893">
        <v>1923.7370000000001</v>
      </c>
      <c r="CQ893">
        <v>1138.3409999999999</v>
      </c>
      <c r="CR893">
        <v>822.48860000000002</v>
      </c>
      <c r="CS893">
        <v>571.60919999999999</v>
      </c>
      <c r="CT893">
        <v>323.27199999999999</v>
      </c>
      <c r="CU893">
        <v>313.89030000000002</v>
      </c>
      <c r="CV893">
        <v>384.33890000000002</v>
      </c>
      <c r="CW893">
        <v>592.8415</v>
      </c>
      <c r="CX893">
        <v>830.93730000000005</v>
      </c>
      <c r="CY893">
        <v>852.52430000000004</v>
      </c>
      <c r="CZ893">
        <v>1003.037</v>
      </c>
      <c r="DA893">
        <v>1080.835</v>
      </c>
      <c r="DB893">
        <v>1015.467</v>
      </c>
      <c r="DC893">
        <v>1145.346</v>
      </c>
      <c r="DD893">
        <v>1911.806</v>
      </c>
      <c r="DE893">
        <v>3731.2080000000001</v>
      </c>
      <c r="DF893">
        <v>6524.1360000000004</v>
      </c>
      <c r="DG893">
        <v>3700.4560000000001</v>
      </c>
      <c r="DH893">
        <v>5006.7870000000003</v>
      </c>
      <c r="DI893">
        <v>3633.1419999999998</v>
      </c>
      <c r="DJ893">
        <v>4139.3670000000002</v>
      </c>
      <c r="DK893">
        <v>3941.759</v>
      </c>
      <c r="DL893">
        <v>18</v>
      </c>
      <c r="DM893">
        <v>20</v>
      </c>
    </row>
    <row r="894" spans="1:117" hidden="1" x14ac:dyDescent="0.25">
      <c r="A894" t="s">
        <v>62</v>
      </c>
      <c r="B894" t="s">
        <v>42</v>
      </c>
      <c r="C894" t="s">
        <v>61</v>
      </c>
      <c r="D894" t="s">
        <v>42</v>
      </c>
      <c r="E894" t="s">
        <v>61</v>
      </c>
      <c r="F894" t="s">
        <v>61</v>
      </c>
      <c r="G894" t="s">
        <v>61</v>
      </c>
      <c r="H894" t="s">
        <v>61</v>
      </c>
      <c r="I894" t="s">
        <v>199</v>
      </c>
      <c r="J894" s="22" t="s">
        <v>117</v>
      </c>
      <c r="K894" s="28">
        <v>19</v>
      </c>
      <c r="L894">
        <v>19</v>
      </c>
      <c r="M894">
        <v>364.4</v>
      </c>
      <c r="N894">
        <v>362.2</v>
      </c>
      <c r="O894">
        <v>1</v>
      </c>
      <c r="P894">
        <v>0</v>
      </c>
      <c r="Q894">
        <v>0</v>
      </c>
      <c r="R894">
        <v>1</v>
      </c>
      <c r="S894" s="28">
        <v>1</v>
      </c>
      <c r="AR894">
        <v>65.70308</v>
      </c>
      <c r="AS894">
        <v>63.911259999999999</v>
      </c>
      <c r="AT894">
        <v>62.785130000000002</v>
      </c>
      <c r="AU894">
        <v>61.845039999999997</v>
      </c>
      <c r="AV894">
        <v>61.176740000000002</v>
      </c>
      <c r="AW894">
        <v>60.589680000000001</v>
      </c>
      <c r="AX894">
        <v>60.203710000000001</v>
      </c>
      <c r="AY894">
        <v>60.718249999999998</v>
      </c>
      <c r="AZ894">
        <v>63.75994</v>
      </c>
      <c r="BA894">
        <v>68.681799999999996</v>
      </c>
      <c r="BB894">
        <v>73.714269999999999</v>
      </c>
      <c r="BC894">
        <v>77.665940000000006</v>
      </c>
      <c r="BD894">
        <v>80.802899999999994</v>
      </c>
      <c r="BE894">
        <v>83.606489999999994</v>
      </c>
      <c r="BF894">
        <v>84.994339999999994</v>
      </c>
      <c r="BG894">
        <v>86.736840000000001</v>
      </c>
      <c r="BH894">
        <v>86.050169999999994</v>
      </c>
      <c r="BI894">
        <v>84.236890000000002</v>
      </c>
      <c r="BJ894">
        <v>82.068920000000006</v>
      </c>
      <c r="BK894">
        <v>78.346410000000006</v>
      </c>
      <c r="BL894">
        <v>74.263649999999998</v>
      </c>
      <c r="BM894">
        <v>71.009360000000001</v>
      </c>
      <c r="BN894">
        <v>69.26258</v>
      </c>
      <c r="BO894">
        <v>67.507649999999998</v>
      </c>
      <c r="DL894">
        <v>18</v>
      </c>
      <c r="DM894">
        <v>20</v>
      </c>
    </row>
    <row r="895" spans="1:117" x14ac:dyDescent="0.25">
      <c r="A895" t="s">
        <v>62</v>
      </c>
      <c r="B895" t="s">
        <v>210</v>
      </c>
      <c r="C895" t="s">
        <v>61</v>
      </c>
      <c r="D895" t="s">
        <v>210</v>
      </c>
      <c r="E895" t="s">
        <v>61</v>
      </c>
      <c r="F895" t="s">
        <v>61</v>
      </c>
      <c r="G895" t="s">
        <v>61</v>
      </c>
      <c r="H895" t="s">
        <v>61</v>
      </c>
      <c r="I895" t="s">
        <v>199</v>
      </c>
      <c r="J895" s="22" t="s">
        <v>117</v>
      </c>
      <c r="K895" s="28">
        <v>19</v>
      </c>
      <c r="L895">
        <v>19</v>
      </c>
      <c r="M895">
        <v>4.3333329999999997</v>
      </c>
      <c r="N895">
        <v>4.3333329999999997</v>
      </c>
      <c r="O895">
        <v>1</v>
      </c>
      <c r="P895">
        <v>0</v>
      </c>
      <c r="Q895">
        <v>1</v>
      </c>
      <c r="R895">
        <v>1</v>
      </c>
      <c r="S895">
        <v>1</v>
      </c>
      <c r="AR895">
        <v>65.666669999999996</v>
      </c>
      <c r="AS895">
        <v>63.5</v>
      </c>
      <c r="AT895">
        <v>63.181820000000002</v>
      </c>
      <c r="AU895">
        <v>62.69697</v>
      </c>
      <c r="AV895">
        <v>63.727269999999997</v>
      </c>
      <c r="AW895">
        <v>63.560609999999997</v>
      </c>
      <c r="AX895">
        <v>63.727269999999997</v>
      </c>
      <c r="AY895">
        <v>64.212119999999999</v>
      </c>
      <c r="AZ895">
        <v>67.530299999999997</v>
      </c>
      <c r="BA895">
        <v>72.333330000000004</v>
      </c>
      <c r="BB895">
        <v>76.606059999999999</v>
      </c>
      <c r="BC895">
        <v>80.651510000000002</v>
      </c>
      <c r="BD895">
        <v>84.530299999999997</v>
      </c>
      <c r="BE895">
        <v>86.984849999999994</v>
      </c>
      <c r="BF895">
        <v>88.136359999999996</v>
      </c>
      <c r="BG895">
        <v>86.863640000000004</v>
      </c>
      <c r="BH895">
        <v>85.5</v>
      </c>
      <c r="BI895">
        <v>83.833330000000004</v>
      </c>
      <c r="BJ895">
        <v>82.060609999999997</v>
      </c>
      <c r="BK895">
        <v>79.181820000000002</v>
      </c>
      <c r="BL895">
        <v>74.318179999999998</v>
      </c>
      <c r="BM895">
        <v>71.242419999999996</v>
      </c>
      <c r="BN895">
        <v>69.803030000000007</v>
      </c>
      <c r="BO895">
        <v>68.348489999999998</v>
      </c>
      <c r="DL895">
        <v>18</v>
      </c>
      <c r="DM895">
        <v>20</v>
      </c>
    </row>
    <row r="896" spans="1:117" hidden="1" x14ac:dyDescent="0.25">
      <c r="A896" t="s">
        <v>62</v>
      </c>
      <c r="B896" t="s">
        <v>189</v>
      </c>
      <c r="C896" t="s">
        <v>189</v>
      </c>
      <c r="D896" t="s">
        <v>61</v>
      </c>
      <c r="E896" t="s">
        <v>61</v>
      </c>
      <c r="F896" t="s">
        <v>61</v>
      </c>
      <c r="G896" t="s">
        <v>61</v>
      </c>
      <c r="H896" t="s">
        <v>61</v>
      </c>
      <c r="I896" t="s">
        <v>199</v>
      </c>
      <c r="J896" s="22" t="s">
        <v>117</v>
      </c>
      <c r="K896" s="28">
        <v>19</v>
      </c>
      <c r="L896">
        <v>19</v>
      </c>
      <c r="M896">
        <v>54.916670000000003</v>
      </c>
      <c r="N896">
        <v>54.5</v>
      </c>
      <c r="O896">
        <v>1</v>
      </c>
      <c r="P896">
        <v>0</v>
      </c>
      <c r="Q896">
        <v>0</v>
      </c>
      <c r="R896">
        <v>0</v>
      </c>
      <c r="S896" s="28">
        <v>0</v>
      </c>
      <c r="T896">
        <v>4582.5029999999997</v>
      </c>
      <c r="U896">
        <v>4546.3119999999999</v>
      </c>
      <c r="V896">
        <v>4466.5810000000001</v>
      </c>
      <c r="W896">
        <v>4460.3109999999997</v>
      </c>
      <c r="X896">
        <v>4574.4409999999998</v>
      </c>
      <c r="Y896">
        <v>5351.1930000000002</v>
      </c>
      <c r="Z896">
        <v>6634.34</v>
      </c>
      <c r="AA896">
        <v>7004.8710000000001</v>
      </c>
      <c r="AB896">
        <v>8243.6980000000003</v>
      </c>
      <c r="AC896">
        <v>9650.2489999999998</v>
      </c>
      <c r="AD896">
        <v>10637.68</v>
      </c>
      <c r="AE896">
        <v>11297.41</v>
      </c>
      <c r="AF896">
        <v>11588.55</v>
      </c>
      <c r="AG896">
        <v>11675.04</v>
      </c>
      <c r="AH896">
        <v>11679.81</v>
      </c>
      <c r="AI896">
        <v>11667.98</v>
      </c>
      <c r="AJ896">
        <v>11503.97</v>
      </c>
      <c r="AK896">
        <v>10620.36</v>
      </c>
      <c r="AL896">
        <v>8826.3819999999996</v>
      </c>
      <c r="AM896">
        <v>8120.2879999999996</v>
      </c>
      <c r="AN896">
        <v>7085.817</v>
      </c>
      <c r="AO896">
        <v>6342.223</v>
      </c>
      <c r="AP896">
        <v>5222.6689999999999</v>
      </c>
      <c r="AQ896">
        <v>4818.5219999999999</v>
      </c>
      <c r="AR896">
        <v>68.599580000000003</v>
      </c>
      <c r="AS896">
        <v>66.233959999999996</v>
      </c>
      <c r="AT896">
        <v>64.886930000000007</v>
      </c>
      <c r="AU896">
        <v>63.794910000000002</v>
      </c>
      <c r="AV896">
        <v>63.078279999999999</v>
      </c>
      <c r="AW896">
        <v>62.51144</v>
      </c>
      <c r="AX896">
        <v>62.248539999999998</v>
      </c>
      <c r="AY896">
        <v>62.34863</v>
      </c>
      <c r="AZ896">
        <v>65.099369999999993</v>
      </c>
      <c r="BA896">
        <v>69.125709999999998</v>
      </c>
      <c r="BB896">
        <v>73.916319999999999</v>
      </c>
      <c r="BC896">
        <v>78.603099999999998</v>
      </c>
      <c r="BD896">
        <v>82.072220000000002</v>
      </c>
      <c r="BE896">
        <v>84.997860000000003</v>
      </c>
      <c r="BF896">
        <v>86.875510000000006</v>
      </c>
      <c r="BG896">
        <v>88.324879999999993</v>
      </c>
      <c r="BH896">
        <v>89.156700000000001</v>
      </c>
      <c r="BI896">
        <v>88.475560000000002</v>
      </c>
      <c r="BJ896">
        <v>86.404920000000004</v>
      </c>
      <c r="BK896">
        <v>81.961340000000007</v>
      </c>
      <c r="BL896">
        <v>77.383390000000006</v>
      </c>
      <c r="BM896">
        <v>74.50779</v>
      </c>
      <c r="BN896">
        <v>72.859690000000001</v>
      </c>
      <c r="BO896">
        <v>71.153720000000007</v>
      </c>
      <c r="BP896">
        <v>-71.85812</v>
      </c>
      <c r="BQ896">
        <v>-94.367260000000002</v>
      </c>
      <c r="BR896">
        <v>-50.967039999999997</v>
      </c>
      <c r="BS896">
        <v>-50.253390000000003</v>
      </c>
      <c r="BT896">
        <v>-37.146740000000001</v>
      </c>
      <c r="BU896">
        <v>46.908969999999997</v>
      </c>
      <c r="BV896">
        <v>8.8631860000000007</v>
      </c>
      <c r="BW896">
        <v>38.982520000000001</v>
      </c>
      <c r="BX896">
        <v>-86.453680000000006</v>
      </c>
      <c r="BY896">
        <v>-9.5997229999999991</v>
      </c>
      <c r="BZ896">
        <v>159.3861</v>
      </c>
      <c r="CA896">
        <v>89.703999999999994</v>
      </c>
      <c r="CB896">
        <v>78.400949999999995</v>
      </c>
      <c r="CC896">
        <v>16.247050000000002</v>
      </c>
      <c r="CD896">
        <v>-41.82976</v>
      </c>
      <c r="CE896">
        <v>-196.09559999999999</v>
      </c>
      <c r="CF896">
        <v>-220.3674</v>
      </c>
      <c r="CG896">
        <v>157.45400000000001</v>
      </c>
      <c r="CH896">
        <v>1246.509</v>
      </c>
      <c r="CI896">
        <v>469.19510000000002</v>
      </c>
      <c r="CJ896">
        <v>251.25739999999999</v>
      </c>
      <c r="CK896">
        <v>190.45339999999999</v>
      </c>
      <c r="CL896">
        <v>53.491199999999999</v>
      </c>
      <c r="CM896">
        <v>-11.256959999999999</v>
      </c>
      <c r="CN896">
        <v>288.78199999999998</v>
      </c>
      <c r="CO896">
        <v>377.65820000000002</v>
      </c>
      <c r="CP896">
        <v>493.92970000000003</v>
      </c>
      <c r="CQ896">
        <v>1047.8420000000001</v>
      </c>
      <c r="CR896">
        <v>764.13310000000001</v>
      </c>
      <c r="CS896">
        <v>356.01190000000003</v>
      </c>
      <c r="CT896">
        <v>319.3956</v>
      </c>
      <c r="CU896">
        <v>246.3417</v>
      </c>
      <c r="CV896">
        <v>447.11520000000002</v>
      </c>
      <c r="CW896">
        <v>726.96500000000003</v>
      </c>
      <c r="CX896">
        <v>560.73159999999996</v>
      </c>
      <c r="CY896">
        <v>486.35270000000003</v>
      </c>
      <c r="CZ896">
        <v>396.32420000000002</v>
      </c>
      <c r="DA896">
        <v>490.01859999999999</v>
      </c>
      <c r="DB896">
        <v>762.81679999999994</v>
      </c>
      <c r="DC896">
        <v>922.29939999999999</v>
      </c>
      <c r="DD896">
        <v>1556.5519999999999</v>
      </c>
      <c r="DE896">
        <v>1726.11</v>
      </c>
      <c r="DF896">
        <v>1913.54</v>
      </c>
      <c r="DG896">
        <v>1553.491</v>
      </c>
      <c r="DH896">
        <v>1138.1759999999999</v>
      </c>
      <c r="DI896">
        <v>636.3913</v>
      </c>
      <c r="DJ896">
        <v>704.00639999999999</v>
      </c>
      <c r="DK896">
        <v>595.12810000000002</v>
      </c>
      <c r="DL896">
        <v>18</v>
      </c>
      <c r="DM896">
        <v>20</v>
      </c>
    </row>
    <row r="897" spans="1:117" hidden="1" x14ac:dyDescent="0.25">
      <c r="A897" t="s">
        <v>62</v>
      </c>
      <c r="B897" t="s">
        <v>37</v>
      </c>
      <c r="C897" t="s">
        <v>61</v>
      </c>
      <c r="D897" t="s">
        <v>61</v>
      </c>
      <c r="E897" t="s">
        <v>37</v>
      </c>
      <c r="F897" t="s">
        <v>61</v>
      </c>
      <c r="G897" t="s">
        <v>61</v>
      </c>
      <c r="H897" t="s">
        <v>61</v>
      </c>
      <c r="I897" t="s">
        <v>199</v>
      </c>
      <c r="J897" s="22" t="s">
        <v>117</v>
      </c>
      <c r="K897" s="28">
        <v>19</v>
      </c>
      <c r="L897">
        <v>19</v>
      </c>
      <c r="M897">
        <v>58.416670000000003</v>
      </c>
      <c r="N897">
        <v>58.416670000000003</v>
      </c>
      <c r="O897">
        <v>1</v>
      </c>
      <c r="P897">
        <v>0</v>
      </c>
      <c r="Q897">
        <v>0</v>
      </c>
      <c r="R897">
        <v>0</v>
      </c>
      <c r="S897" s="28">
        <v>0</v>
      </c>
      <c r="T897">
        <v>7846.0870000000004</v>
      </c>
      <c r="U897">
        <v>7699.16</v>
      </c>
      <c r="V897">
        <v>7567.8670000000002</v>
      </c>
      <c r="W897">
        <v>7485.1139999999996</v>
      </c>
      <c r="X897">
        <v>7512.567</v>
      </c>
      <c r="Y897">
        <v>8892.7450000000008</v>
      </c>
      <c r="Z897">
        <v>11290.68</v>
      </c>
      <c r="AA897">
        <v>12077.2</v>
      </c>
      <c r="AB897">
        <v>14417.99</v>
      </c>
      <c r="AC897">
        <v>17494.45</v>
      </c>
      <c r="AD897">
        <v>19429.490000000002</v>
      </c>
      <c r="AE897">
        <v>20356.349999999999</v>
      </c>
      <c r="AF897">
        <v>20815.46</v>
      </c>
      <c r="AG897">
        <v>21086.82</v>
      </c>
      <c r="AH897">
        <v>21294</v>
      </c>
      <c r="AI897">
        <v>21256.67</v>
      </c>
      <c r="AJ897">
        <v>20603.98</v>
      </c>
      <c r="AK897">
        <v>19005.47</v>
      </c>
      <c r="AL897">
        <v>15676.83</v>
      </c>
      <c r="AM897">
        <v>13445.53</v>
      </c>
      <c r="AN897">
        <v>11643.51</v>
      </c>
      <c r="AO897">
        <v>10282.459999999999</v>
      </c>
      <c r="AP897">
        <v>9077.06</v>
      </c>
      <c r="AQ897">
        <v>8516.7119999999995</v>
      </c>
      <c r="AR897">
        <v>66.988479999999996</v>
      </c>
      <c r="AS897">
        <v>64.610950000000003</v>
      </c>
      <c r="AT897">
        <v>63.385300000000001</v>
      </c>
      <c r="AU897">
        <v>62.380330000000001</v>
      </c>
      <c r="AV897">
        <v>61.752029999999998</v>
      </c>
      <c r="AW897">
        <v>61.358890000000002</v>
      </c>
      <c r="AX897">
        <v>61.297269999999997</v>
      </c>
      <c r="AY897">
        <v>61.678789999999999</v>
      </c>
      <c r="AZ897">
        <v>64.415819999999997</v>
      </c>
      <c r="BA897">
        <v>68.610309999999998</v>
      </c>
      <c r="BB897">
        <v>73.355199999999996</v>
      </c>
      <c r="BC897">
        <v>78.230469999999997</v>
      </c>
      <c r="BD897">
        <v>81.774190000000004</v>
      </c>
      <c r="BE897">
        <v>84.673910000000006</v>
      </c>
      <c r="BF897">
        <v>86.433890000000005</v>
      </c>
      <c r="BG897">
        <v>87.768349999999998</v>
      </c>
      <c r="BH897">
        <v>88.478340000000003</v>
      </c>
      <c r="BI897">
        <v>87.419359999999998</v>
      </c>
      <c r="BJ897">
        <v>85.071330000000003</v>
      </c>
      <c r="BK897">
        <v>80.366669999999999</v>
      </c>
      <c r="BL897">
        <v>75.708600000000004</v>
      </c>
      <c r="BM897">
        <v>72.725570000000005</v>
      </c>
      <c r="BN897">
        <v>71.099159999999998</v>
      </c>
      <c r="BO897">
        <v>69.625950000000003</v>
      </c>
      <c r="BP897">
        <v>-38.501100000000001</v>
      </c>
      <c r="BQ897">
        <v>-61.319830000000003</v>
      </c>
      <c r="BR897">
        <v>-50.725250000000003</v>
      </c>
      <c r="BS897">
        <v>-30.010760000000001</v>
      </c>
      <c r="BT897">
        <v>-7.8252889999999997</v>
      </c>
      <c r="BU897">
        <v>129.3569</v>
      </c>
      <c r="BV897">
        <v>80.501530000000002</v>
      </c>
      <c r="BW897">
        <v>69.968000000000004</v>
      </c>
      <c r="BX897">
        <v>-140.11199999999999</v>
      </c>
      <c r="BY897">
        <v>-108.09650000000001</v>
      </c>
      <c r="BZ897">
        <v>67.158330000000007</v>
      </c>
      <c r="CA897">
        <v>31.563469999999999</v>
      </c>
      <c r="CB897">
        <v>18.705729999999999</v>
      </c>
      <c r="CC897">
        <v>-0.383913</v>
      </c>
      <c r="CD897">
        <v>-182.59229999999999</v>
      </c>
      <c r="CE897">
        <v>-442.61849999999998</v>
      </c>
      <c r="CF897">
        <v>-357.49119999999999</v>
      </c>
      <c r="CG897">
        <v>155.94110000000001</v>
      </c>
      <c r="CH897">
        <v>1878.925</v>
      </c>
      <c r="CI897">
        <v>873.31790000000001</v>
      </c>
      <c r="CJ897">
        <v>558.66369999999995</v>
      </c>
      <c r="CK897">
        <v>363.85739999999998</v>
      </c>
      <c r="CL897">
        <v>-38.674399999999999</v>
      </c>
      <c r="CM897">
        <v>-119.9516</v>
      </c>
      <c r="CN897">
        <v>244.7816</v>
      </c>
      <c r="CO897">
        <v>216.26410000000001</v>
      </c>
      <c r="CP897">
        <v>214.40309999999999</v>
      </c>
      <c r="CQ897">
        <v>206.6576</v>
      </c>
      <c r="CR897">
        <v>218.64490000000001</v>
      </c>
      <c r="CS897">
        <v>341.101</v>
      </c>
      <c r="CT897">
        <v>354.25889999999998</v>
      </c>
      <c r="CU897">
        <v>247.46250000000001</v>
      </c>
      <c r="CV897">
        <v>367.11439999999999</v>
      </c>
      <c r="CW897">
        <v>578.2808</v>
      </c>
      <c r="CX897">
        <v>695.053</v>
      </c>
      <c r="CY897">
        <v>343.19600000000003</v>
      </c>
      <c r="CZ897">
        <v>231.46299999999999</v>
      </c>
      <c r="DA897">
        <v>359.33229999999998</v>
      </c>
      <c r="DB897">
        <v>1030.19</v>
      </c>
      <c r="DC897">
        <v>1201.8430000000001</v>
      </c>
      <c r="DD897">
        <v>1466.816</v>
      </c>
      <c r="DE897">
        <v>1401.2429999999999</v>
      </c>
      <c r="DF897">
        <v>1551.5530000000001</v>
      </c>
      <c r="DG897">
        <v>1251.731</v>
      </c>
      <c r="DH897">
        <v>662.73979999999995</v>
      </c>
      <c r="DI897">
        <v>478.56470000000002</v>
      </c>
      <c r="DJ897">
        <v>399.01909999999998</v>
      </c>
      <c r="DK897">
        <v>425.6918</v>
      </c>
      <c r="DL897">
        <v>18</v>
      </c>
      <c r="DM897">
        <v>20</v>
      </c>
    </row>
    <row r="898" spans="1:117" x14ac:dyDescent="0.25">
      <c r="A898" t="s">
        <v>62</v>
      </c>
      <c r="B898" t="s">
        <v>38</v>
      </c>
      <c r="C898" t="s">
        <v>61</v>
      </c>
      <c r="D898" t="s">
        <v>61</v>
      </c>
      <c r="E898" t="s">
        <v>38</v>
      </c>
      <c r="F898" t="s">
        <v>61</v>
      </c>
      <c r="G898" t="s">
        <v>61</v>
      </c>
      <c r="H898" t="s">
        <v>61</v>
      </c>
      <c r="I898" t="s">
        <v>199</v>
      </c>
      <c r="J898" s="22" t="s">
        <v>117</v>
      </c>
      <c r="K898" s="28">
        <v>19</v>
      </c>
      <c r="L898">
        <v>19</v>
      </c>
      <c r="M898">
        <v>2</v>
      </c>
      <c r="N898">
        <v>2</v>
      </c>
      <c r="O898">
        <v>1</v>
      </c>
      <c r="P898">
        <v>0</v>
      </c>
      <c r="Q898">
        <v>1</v>
      </c>
      <c r="R898">
        <v>1</v>
      </c>
      <c r="S898">
        <v>1</v>
      </c>
      <c r="AR898">
        <v>67.636359999999996</v>
      </c>
      <c r="AS898">
        <v>65.090909999999994</v>
      </c>
      <c r="AT898">
        <v>63.909089999999999</v>
      </c>
      <c r="AU898">
        <v>62.863639999999997</v>
      </c>
      <c r="AV898">
        <v>62.045450000000002</v>
      </c>
      <c r="AW898">
        <v>61.636360000000003</v>
      </c>
      <c r="AX898">
        <v>61.818179999999998</v>
      </c>
      <c r="AY898">
        <v>62.454549999999998</v>
      </c>
      <c r="AZ898">
        <v>65.045450000000002</v>
      </c>
      <c r="BA898">
        <v>69.181820000000002</v>
      </c>
      <c r="BB898">
        <v>74.090909999999994</v>
      </c>
      <c r="BC898">
        <v>79.045450000000002</v>
      </c>
      <c r="BD898">
        <v>82.636359999999996</v>
      </c>
      <c r="BE898">
        <v>85.454549999999998</v>
      </c>
      <c r="BF898">
        <v>87.181820000000002</v>
      </c>
      <c r="BG898">
        <v>88.409090000000006</v>
      </c>
      <c r="BH898">
        <v>89.136359999999996</v>
      </c>
      <c r="BI898">
        <v>88.318179999999998</v>
      </c>
      <c r="BJ898">
        <v>86</v>
      </c>
      <c r="BK898">
        <v>81.181820000000002</v>
      </c>
      <c r="BL898">
        <v>76.545450000000002</v>
      </c>
      <c r="BM898">
        <v>73.636359999999996</v>
      </c>
      <c r="BN898">
        <v>71.954549999999998</v>
      </c>
      <c r="BO898">
        <v>70.409090000000006</v>
      </c>
      <c r="DL898">
        <v>18</v>
      </c>
      <c r="DM898">
        <v>20</v>
      </c>
    </row>
    <row r="899" spans="1:117" hidden="1" x14ac:dyDescent="0.25">
      <c r="A899" t="s">
        <v>62</v>
      </c>
      <c r="B899" t="s">
        <v>30</v>
      </c>
      <c r="C899" t="s">
        <v>61</v>
      </c>
      <c r="D899" t="s">
        <v>61</v>
      </c>
      <c r="E899" t="s">
        <v>30</v>
      </c>
      <c r="F899" t="s">
        <v>61</v>
      </c>
      <c r="G899" t="s">
        <v>61</v>
      </c>
      <c r="H899" t="s">
        <v>61</v>
      </c>
      <c r="I899" t="s">
        <v>199</v>
      </c>
      <c r="J899" s="22" t="s">
        <v>117</v>
      </c>
      <c r="K899" s="28">
        <v>19</v>
      </c>
      <c r="L899">
        <v>19</v>
      </c>
      <c r="M899">
        <v>16.75</v>
      </c>
      <c r="N899">
        <v>16.25</v>
      </c>
      <c r="O899">
        <v>1</v>
      </c>
      <c r="P899">
        <v>0</v>
      </c>
      <c r="Q899">
        <v>0</v>
      </c>
      <c r="R899">
        <v>0</v>
      </c>
      <c r="S899" s="28">
        <v>0</v>
      </c>
      <c r="T899">
        <v>1916.123</v>
      </c>
      <c r="U899">
        <v>1918.5609999999999</v>
      </c>
      <c r="V899">
        <v>1819.0440000000001</v>
      </c>
      <c r="W899">
        <v>1844.951</v>
      </c>
      <c r="X899">
        <v>1895.9739999999999</v>
      </c>
      <c r="Y899">
        <v>1939.7919999999999</v>
      </c>
      <c r="Z899">
        <v>1908.856</v>
      </c>
      <c r="AA899">
        <v>1879.0920000000001</v>
      </c>
      <c r="AB899">
        <v>1966.325</v>
      </c>
      <c r="AC899">
        <v>2043.97</v>
      </c>
      <c r="AD899">
        <v>2126.665</v>
      </c>
      <c r="AE899">
        <v>2175.0549999999998</v>
      </c>
      <c r="AF899">
        <v>2255.6089999999999</v>
      </c>
      <c r="AG899">
        <v>2266.3029999999999</v>
      </c>
      <c r="AH899">
        <v>2144.7310000000002</v>
      </c>
      <c r="AI899">
        <v>2071.9360000000001</v>
      </c>
      <c r="AJ899">
        <v>2080.39</v>
      </c>
      <c r="AK899">
        <v>1613.1590000000001</v>
      </c>
      <c r="AL899">
        <v>1008.227</v>
      </c>
      <c r="AM899">
        <v>1379.1079999999999</v>
      </c>
      <c r="AN899">
        <v>1843.21</v>
      </c>
      <c r="AO899">
        <v>1778.6189999999999</v>
      </c>
      <c r="AP899">
        <v>1784.7539999999999</v>
      </c>
      <c r="AQ899">
        <v>1781.6030000000001</v>
      </c>
      <c r="AR899">
        <v>73.428139999999999</v>
      </c>
      <c r="AS899">
        <v>71.090590000000006</v>
      </c>
      <c r="AT899">
        <v>69.410929999999993</v>
      </c>
      <c r="AU899">
        <v>68.010630000000006</v>
      </c>
      <c r="AV899">
        <v>67.097170000000006</v>
      </c>
      <c r="AW899">
        <v>66.229249999999993</v>
      </c>
      <c r="AX899">
        <v>65.543520000000001</v>
      </c>
      <c r="AY899">
        <v>65.371459999999999</v>
      </c>
      <c r="AZ899">
        <v>67.459010000000006</v>
      </c>
      <c r="BA899">
        <v>71.854759999999999</v>
      </c>
      <c r="BB899">
        <v>77.0334</v>
      </c>
      <c r="BC899">
        <v>80.837549999999993</v>
      </c>
      <c r="BD899">
        <v>83.71002</v>
      </c>
      <c r="BE899">
        <v>86.571860000000001</v>
      </c>
      <c r="BF899">
        <v>88.7834</v>
      </c>
      <c r="BG899">
        <v>91.029859999999999</v>
      </c>
      <c r="BH899">
        <v>91.939269999999993</v>
      </c>
      <c r="BI899">
        <v>91.694329999999994</v>
      </c>
      <c r="BJ899">
        <v>89.713059999999999</v>
      </c>
      <c r="BK899">
        <v>86.49494</v>
      </c>
      <c r="BL899">
        <v>82.415490000000005</v>
      </c>
      <c r="BM899">
        <v>79.328440000000001</v>
      </c>
      <c r="BN899">
        <v>77.440280000000001</v>
      </c>
      <c r="BO899">
        <v>75.467609999999993</v>
      </c>
      <c r="BP899">
        <v>-185.32839999999999</v>
      </c>
      <c r="BQ899">
        <v>-169.02780000000001</v>
      </c>
      <c r="BR899">
        <v>-71.723079999999996</v>
      </c>
      <c r="BS899">
        <v>-92.783690000000007</v>
      </c>
      <c r="BT899">
        <v>-105.0211</v>
      </c>
      <c r="BU899">
        <v>-131.83879999999999</v>
      </c>
      <c r="BV899">
        <v>-74.25891</v>
      </c>
      <c r="BW899">
        <v>48.334119999999999</v>
      </c>
      <c r="BX899">
        <v>54.688079999999999</v>
      </c>
      <c r="BY899">
        <v>57.72824</v>
      </c>
      <c r="BZ899">
        <v>99.930850000000007</v>
      </c>
      <c r="CA899">
        <v>154.9171</v>
      </c>
      <c r="CB899">
        <v>139.61369999999999</v>
      </c>
      <c r="CC899">
        <v>163.9545</v>
      </c>
      <c r="CD899">
        <v>255.40870000000001</v>
      </c>
      <c r="CE899">
        <v>251.5042</v>
      </c>
      <c r="CF899">
        <v>174.83879999999999</v>
      </c>
      <c r="CG899">
        <v>544.08489999999995</v>
      </c>
      <c r="CH899">
        <v>1120.683</v>
      </c>
      <c r="CI899">
        <v>726.78099999999995</v>
      </c>
      <c r="CJ899">
        <v>226.2654</v>
      </c>
      <c r="CK899">
        <v>245.6688</v>
      </c>
      <c r="CL899">
        <v>213.12299999999999</v>
      </c>
      <c r="CM899">
        <v>186.4615</v>
      </c>
      <c r="CN899" s="24">
        <v>1235.453</v>
      </c>
      <c r="CO899" s="24">
        <v>2230.6410000000001</v>
      </c>
      <c r="CP899" s="24">
        <v>3190.6550000000002</v>
      </c>
      <c r="CQ899" s="24">
        <v>8475.76</v>
      </c>
      <c r="CR899" s="24">
        <v>5672.8429999999998</v>
      </c>
      <c r="CS899" s="24">
        <v>1199.9749999999999</v>
      </c>
      <c r="CT899" s="24">
        <v>824.66989999999998</v>
      </c>
      <c r="CU899" s="24">
        <v>645.12860000000001</v>
      </c>
      <c r="CV899" s="24">
        <v>2166.8470000000002</v>
      </c>
      <c r="CW899" s="24">
        <v>3776.4760000000001</v>
      </c>
      <c r="CX899" s="24">
        <v>1944.7329999999999</v>
      </c>
      <c r="CY899" s="24">
        <v>2442.924</v>
      </c>
      <c r="CZ899" s="24">
        <v>2221.9479999999999</v>
      </c>
      <c r="DA899" s="24">
        <v>2482.4760000000001</v>
      </c>
      <c r="DB899" s="24">
        <v>2976.1759999999999</v>
      </c>
      <c r="DC899" s="24">
        <v>3364.7269999999999</v>
      </c>
      <c r="DD899" s="24">
        <v>7955.2389999999996</v>
      </c>
      <c r="DE899" s="24">
        <v>10288.629999999999</v>
      </c>
      <c r="DF899" s="24">
        <v>12234.04</v>
      </c>
      <c r="DG899" s="24">
        <v>8073.22</v>
      </c>
      <c r="DH899" s="24">
        <v>7736.2489999999998</v>
      </c>
      <c r="DI899" s="24">
        <v>3619.143</v>
      </c>
      <c r="DJ899" s="24">
        <v>4275.72</v>
      </c>
      <c r="DK899" s="24">
        <v>3094.4560000000001</v>
      </c>
      <c r="DL899">
        <v>18</v>
      </c>
      <c r="DM899">
        <v>20</v>
      </c>
    </row>
    <row r="900" spans="1:117" hidden="1" x14ac:dyDescent="0.25">
      <c r="A900" t="s">
        <v>62</v>
      </c>
      <c r="B900" t="s">
        <v>102</v>
      </c>
      <c r="C900" t="s">
        <v>61</v>
      </c>
      <c r="D900" t="s">
        <v>61</v>
      </c>
      <c r="E900" t="s">
        <v>61</v>
      </c>
      <c r="F900" t="s">
        <v>61</v>
      </c>
      <c r="G900" t="s">
        <v>61</v>
      </c>
      <c r="H900" t="s">
        <v>102</v>
      </c>
      <c r="I900" t="s">
        <v>199</v>
      </c>
      <c r="J900" s="22" t="s">
        <v>117</v>
      </c>
      <c r="K900" s="28">
        <v>19</v>
      </c>
      <c r="L900">
        <v>19</v>
      </c>
      <c r="M900">
        <v>92.583340000000007</v>
      </c>
      <c r="N900">
        <v>92.416659999999993</v>
      </c>
      <c r="O900">
        <v>1</v>
      </c>
      <c r="P900">
        <v>0</v>
      </c>
      <c r="Q900">
        <v>0</v>
      </c>
      <c r="R900">
        <v>0</v>
      </c>
      <c r="S900" s="28">
        <v>0</v>
      </c>
      <c r="T900">
        <v>15430.9</v>
      </c>
      <c r="U900">
        <v>15079.25</v>
      </c>
      <c r="V900">
        <v>14789.56</v>
      </c>
      <c r="W900">
        <v>14741.31</v>
      </c>
      <c r="X900">
        <v>15017.74</v>
      </c>
      <c r="Y900">
        <v>16860.28</v>
      </c>
      <c r="Z900">
        <v>20522.080000000002</v>
      </c>
      <c r="AA900">
        <v>21122.29</v>
      </c>
      <c r="AB900">
        <v>24138.76</v>
      </c>
      <c r="AC900">
        <v>27144.32</v>
      </c>
      <c r="AD900">
        <v>29702.86</v>
      </c>
      <c r="AE900">
        <v>31099.07</v>
      </c>
      <c r="AF900">
        <v>31969.79</v>
      </c>
      <c r="AG900">
        <v>32669.48</v>
      </c>
      <c r="AH900">
        <v>33206.699999999997</v>
      </c>
      <c r="AI900">
        <v>33659.89</v>
      </c>
      <c r="AJ900">
        <v>33623.17</v>
      </c>
      <c r="AK900">
        <v>31707.14</v>
      </c>
      <c r="AL900">
        <v>27619.18</v>
      </c>
      <c r="AM900">
        <v>27144.400000000001</v>
      </c>
      <c r="AN900">
        <v>24471.45</v>
      </c>
      <c r="AO900">
        <v>22022.85</v>
      </c>
      <c r="AP900">
        <v>19147.310000000001</v>
      </c>
      <c r="AQ900">
        <v>17074.009999999998</v>
      </c>
      <c r="AR900">
        <v>67.056569999999994</v>
      </c>
      <c r="AS900">
        <v>64.708799999999997</v>
      </c>
      <c r="AT900">
        <v>63.459569999999999</v>
      </c>
      <c r="AU900">
        <v>62.43056</v>
      </c>
      <c r="AV900">
        <v>61.866</v>
      </c>
      <c r="AW900">
        <v>61.412779999999998</v>
      </c>
      <c r="AX900">
        <v>61.173690000000001</v>
      </c>
      <c r="AY900">
        <v>61.31908</v>
      </c>
      <c r="AZ900">
        <v>64.127880000000005</v>
      </c>
      <c r="BA900">
        <v>68.377179999999996</v>
      </c>
      <c r="BB900">
        <v>73.131910000000005</v>
      </c>
      <c r="BC900">
        <v>77.935540000000003</v>
      </c>
      <c r="BD900">
        <v>81.407259999999994</v>
      </c>
      <c r="BE900">
        <v>84.304190000000006</v>
      </c>
      <c r="BF900">
        <v>86.102459999999994</v>
      </c>
      <c r="BG900">
        <v>87.608829999999998</v>
      </c>
      <c r="BH900">
        <v>88.338340000000002</v>
      </c>
      <c r="BI900">
        <v>87.391400000000004</v>
      </c>
      <c r="BJ900">
        <v>85.139690000000002</v>
      </c>
      <c r="BK900">
        <v>80.505279999999999</v>
      </c>
      <c r="BL900">
        <v>75.865229999999997</v>
      </c>
      <c r="BM900">
        <v>72.890050000000002</v>
      </c>
      <c r="BN900">
        <v>71.178979999999996</v>
      </c>
      <c r="BO900">
        <v>69.646929999999998</v>
      </c>
      <c r="BP900">
        <v>-233.30609999999999</v>
      </c>
      <c r="BQ900">
        <v>-239.82159999999999</v>
      </c>
      <c r="BR900">
        <v>-173.84440000000001</v>
      </c>
      <c r="BS900">
        <v>-95.082089999999994</v>
      </c>
      <c r="BT900">
        <v>-24.093319999999999</v>
      </c>
      <c r="BU900">
        <v>96.028310000000005</v>
      </c>
      <c r="BV900">
        <v>76.976399999999998</v>
      </c>
      <c r="BW900">
        <v>76.606999999999999</v>
      </c>
      <c r="BX900">
        <v>-148.85230000000001</v>
      </c>
      <c r="BY900">
        <v>-89.758189999999999</v>
      </c>
      <c r="BZ900">
        <v>201.2533</v>
      </c>
      <c r="CA900">
        <v>177.05539999999999</v>
      </c>
      <c r="CB900">
        <v>227.62629999999999</v>
      </c>
      <c r="CC900">
        <v>124.366</v>
      </c>
      <c r="CD900">
        <v>-89.647120000000001</v>
      </c>
      <c r="CE900">
        <v>-533.85720000000003</v>
      </c>
      <c r="CF900">
        <v>-629.53430000000003</v>
      </c>
      <c r="CG900">
        <v>654.56610000000001</v>
      </c>
      <c r="CH900">
        <v>3642.3180000000002</v>
      </c>
      <c r="CI900">
        <v>929.83109999999999</v>
      </c>
      <c r="CJ900">
        <v>510.0804</v>
      </c>
      <c r="CK900">
        <v>319.39940000000001</v>
      </c>
      <c r="CL900">
        <v>-109.3875</v>
      </c>
      <c r="CM900">
        <v>-191.6883</v>
      </c>
      <c r="CN900">
        <v>597.1549</v>
      </c>
      <c r="CO900">
        <v>712.4837</v>
      </c>
      <c r="CP900">
        <v>795.08079999999995</v>
      </c>
      <c r="CQ900">
        <v>1274.05</v>
      </c>
      <c r="CR900">
        <v>990.67840000000001</v>
      </c>
      <c r="CS900">
        <v>576.73530000000005</v>
      </c>
      <c r="CT900">
        <v>571.38210000000004</v>
      </c>
      <c r="CU900">
        <v>440.20080000000002</v>
      </c>
      <c r="CV900">
        <v>751.97209999999995</v>
      </c>
      <c r="CW900">
        <v>1194.604</v>
      </c>
      <c r="CX900">
        <v>1263.172</v>
      </c>
      <c r="CY900">
        <v>953.64210000000003</v>
      </c>
      <c r="CZ900">
        <v>932.0145</v>
      </c>
      <c r="DA900">
        <v>1037.279</v>
      </c>
      <c r="DB900">
        <v>1795.7560000000001</v>
      </c>
      <c r="DC900">
        <v>1997.107</v>
      </c>
      <c r="DD900">
        <v>2813.335</v>
      </c>
      <c r="DE900">
        <v>3033.3290000000002</v>
      </c>
      <c r="DF900">
        <v>3408.3119999999999</v>
      </c>
      <c r="DG900">
        <v>2570.3310000000001</v>
      </c>
      <c r="DH900">
        <v>2036.086</v>
      </c>
      <c r="DI900">
        <v>1388.635</v>
      </c>
      <c r="DJ900">
        <v>1398.9449999999999</v>
      </c>
      <c r="DK900">
        <v>1225.1959999999999</v>
      </c>
      <c r="DL900">
        <v>18</v>
      </c>
      <c r="DM900">
        <v>20</v>
      </c>
    </row>
    <row r="901" spans="1:117" hidden="1" x14ac:dyDescent="0.25">
      <c r="A901" t="s">
        <v>62</v>
      </c>
      <c r="B901" t="s">
        <v>36</v>
      </c>
      <c r="C901" t="s">
        <v>36</v>
      </c>
      <c r="D901" t="s">
        <v>61</v>
      </c>
      <c r="E901" t="s">
        <v>61</v>
      </c>
      <c r="F901" t="s">
        <v>61</v>
      </c>
      <c r="G901" t="s">
        <v>61</v>
      </c>
      <c r="H901" t="s">
        <v>61</v>
      </c>
      <c r="I901" t="s">
        <v>199</v>
      </c>
      <c r="J901" s="22" t="s">
        <v>117</v>
      </c>
      <c r="K901" s="28">
        <v>19</v>
      </c>
      <c r="L901">
        <v>19</v>
      </c>
      <c r="M901">
        <v>121.66670000000001</v>
      </c>
      <c r="N901">
        <v>121.16670000000001</v>
      </c>
      <c r="O901">
        <v>1</v>
      </c>
      <c r="P901">
        <v>0</v>
      </c>
      <c r="Q901">
        <v>0</v>
      </c>
      <c r="R901">
        <v>0</v>
      </c>
      <c r="S901" s="28">
        <v>0</v>
      </c>
      <c r="T901">
        <v>10302.17</v>
      </c>
      <c r="U901">
        <v>10070.26</v>
      </c>
      <c r="V901">
        <v>9913.9989999999998</v>
      </c>
      <c r="W901">
        <v>9894.2870000000003</v>
      </c>
      <c r="X901">
        <v>10032.5</v>
      </c>
      <c r="Y901">
        <v>11083.83</v>
      </c>
      <c r="Z901">
        <v>13471.16</v>
      </c>
      <c r="AA901">
        <v>14158.19</v>
      </c>
      <c r="AB901">
        <v>16371.18</v>
      </c>
      <c r="AC901">
        <v>18847.490000000002</v>
      </c>
      <c r="AD901">
        <v>20828.72</v>
      </c>
      <c r="AE901">
        <v>21711.11</v>
      </c>
      <c r="AF901">
        <v>22435.47</v>
      </c>
      <c r="AG901">
        <v>23044.46</v>
      </c>
      <c r="AH901">
        <v>23545.77</v>
      </c>
      <c r="AI901">
        <v>23890.99</v>
      </c>
      <c r="AJ901">
        <v>23712.58</v>
      </c>
      <c r="AK901">
        <v>22260.52</v>
      </c>
      <c r="AL901">
        <v>19273.509999999998</v>
      </c>
      <c r="AM901">
        <v>19018.09</v>
      </c>
      <c r="AN901">
        <v>17322.09</v>
      </c>
      <c r="AO901">
        <v>15070.02</v>
      </c>
      <c r="AP901">
        <v>12947.54</v>
      </c>
      <c r="AQ901">
        <v>11588.15</v>
      </c>
      <c r="AR901">
        <v>66.804329999999993</v>
      </c>
      <c r="AS901">
        <v>64.410139999999998</v>
      </c>
      <c r="AT901">
        <v>63.205820000000003</v>
      </c>
      <c r="AU901">
        <v>62.219070000000002</v>
      </c>
      <c r="AV901">
        <v>61.743980000000001</v>
      </c>
      <c r="AW901">
        <v>61.312950000000001</v>
      </c>
      <c r="AX901">
        <v>61.089849999999998</v>
      </c>
      <c r="AY901">
        <v>61.312359999999998</v>
      </c>
      <c r="AZ901">
        <v>64.180760000000006</v>
      </c>
      <c r="BA901">
        <v>68.651309999999995</v>
      </c>
      <c r="BB901">
        <v>73.504930000000002</v>
      </c>
      <c r="BC901">
        <v>78.195419999999999</v>
      </c>
      <c r="BD901">
        <v>81.514359999999996</v>
      </c>
      <c r="BE901">
        <v>84.242559999999997</v>
      </c>
      <c r="BF901">
        <v>85.887550000000005</v>
      </c>
      <c r="BG901">
        <v>87.276079999999993</v>
      </c>
      <c r="BH901">
        <v>87.771109999999993</v>
      </c>
      <c r="BI901">
        <v>86.628389999999996</v>
      </c>
      <c r="BJ901">
        <v>84.379509999999996</v>
      </c>
      <c r="BK901">
        <v>79.831739999999996</v>
      </c>
      <c r="BL901">
        <v>75.396240000000006</v>
      </c>
      <c r="BM901">
        <v>72.533850000000001</v>
      </c>
      <c r="BN901">
        <v>70.937629999999999</v>
      </c>
      <c r="BO901">
        <v>69.440830000000005</v>
      </c>
      <c r="BP901">
        <v>-98.845830000000007</v>
      </c>
      <c r="BQ901">
        <v>-103.1103</v>
      </c>
      <c r="BR901">
        <v>-85.95147</v>
      </c>
      <c r="BS901">
        <v>-48.896030000000003</v>
      </c>
      <c r="BT901">
        <v>-27.525310000000001</v>
      </c>
      <c r="BU901">
        <v>20.427530000000001</v>
      </c>
      <c r="BV901">
        <v>17.464169999999999</v>
      </c>
      <c r="BW901">
        <v>85.757480000000001</v>
      </c>
      <c r="BX901">
        <v>-29.55087</v>
      </c>
      <c r="BY901">
        <v>-58.348739999999999</v>
      </c>
      <c r="BZ901">
        <v>26.674569999999999</v>
      </c>
      <c r="CA901">
        <v>133.8682</v>
      </c>
      <c r="CB901">
        <v>146.92840000000001</v>
      </c>
      <c r="CC901">
        <v>135.54220000000001</v>
      </c>
      <c r="CD901">
        <v>-1.272162</v>
      </c>
      <c r="CE901">
        <v>-343.50439999999998</v>
      </c>
      <c r="CF901">
        <v>-424.46890000000002</v>
      </c>
      <c r="CG901">
        <v>530.34460000000001</v>
      </c>
      <c r="CH901">
        <v>2643.9659999999999</v>
      </c>
      <c r="CI901">
        <v>636.01689999999996</v>
      </c>
      <c r="CJ901">
        <v>377.99900000000002</v>
      </c>
      <c r="CK901">
        <v>229.738</v>
      </c>
      <c r="CL901">
        <v>-84.783259999999999</v>
      </c>
      <c r="CM901">
        <v>-85.239580000000004</v>
      </c>
      <c r="CN901">
        <v>206.68960000000001</v>
      </c>
      <c r="CO901">
        <v>189.7739</v>
      </c>
      <c r="CP901">
        <v>166.0532</v>
      </c>
      <c r="CQ901">
        <v>157.48439999999999</v>
      </c>
      <c r="CR901">
        <v>176.953</v>
      </c>
      <c r="CS901">
        <v>201.71100000000001</v>
      </c>
      <c r="CT901">
        <v>241.16640000000001</v>
      </c>
      <c r="CU901">
        <v>193.12010000000001</v>
      </c>
      <c r="CV901">
        <v>309.608</v>
      </c>
      <c r="CW901">
        <v>454.04</v>
      </c>
      <c r="CX901">
        <v>664.78129999999999</v>
      </c>
      <c r="CY901">
        <v>411.26209999999998</v>
      </c>
      <c r="CZ901">
        <v>426.03910000000002</v>
      </c>
      <c r="DA901">
        <v>452.3879</v>
      </c>
      <c r="DB901">
        <v>959.89589999999998</v>
      </c>
      <c r="DC901">
        <v>999.57569999999998</v>
      </c>
      <c r="DD901">
        <v>1245.7660000000001</v>
      </c>
      <c r="DE901">
        <v>1176.556</v>
      </c>
      <c r="DF901">
        <v>1289.5840000000001</v>
      </c>
      <c r="DG901">
        <v>885.2251</v>
      </c>
      <c r="DH901">
        <v>642.76570000000004</v>
      </c>
      <c r="DI901">
        <v>562.18759999999997</v>
      </c>
      <c r="DJ901">
        <v>470.7</v>
      </c>
      <c r="DK901">
        <v>406.46289999999999</v>
      </c>
      <c r="DL901">
        <v>18</v>
      </c>
      <c r="DM901">
        <v>20</v>
      </c>
    </row>
    <row r="902" spans="1:117" hidden="1" x14ac:dyDescent="0.25">
      <c r="A902" t="s">
        <v>62</v>
      </c>
      <c r="B902" t="s">
        <v>29</v>
      </c>
      <c r="C902" t="s">
        <v>29</v>
      </c>
      <c r="D902" t="s">
        <v>61</v>
      </c>
      <c r="E902" t="s">
        <v>61</v>
      </c>
      <c r="F902" t="s">
        <v>61</v>
      </c>
      <c r="G902" t="s">
        <v>61</v>
      </c>
      <c r="H902" t="s">
        <v>61</v>
      </c>
      <c r="I902" t="s">
        <v>199</v>
      </c>
      <c r="J902" s="22" t="s">
        <v>117</v>
      </c>
      <c r="K902" s="28">
        <v>19</v>
      </c>
      <c r="L902">
        <v>19</v>
      </c>
      <c r="M902">
        <v>35.333329999999997</v>
      </c>
      <c r="N902">
        <v>35.333329999999997</v>
      </c>
      <c r="O902">
        <v>1</v>
      </c>
      <c r="P902">
        <v>0</v>
      </c>
      <c r="Q902">
        <v>0</v>
      </c>
      <c r="R902">
        <v>0</v>
      </c>
      <c r="S902" s="28">
        <v>0</v>
      </c>
      <c r="T902">
        <v>2164.2620000000002</v>
      </c>
      <c r="U902">
        <v>2054.1179999999999</v>
      </c>
      <c r="V902">
        <v>2040.691</v>
      </c>
      <c r="W902">
        <v>2092.0889999999999</v>
      </c>
      <c r="X902">
        <v>2189.2840000000001</v>
      </c>
      <c r="Y902">
        <v>2362.2240000000002</v>
      </c>
      <c r="Z902">
        <v>2919.4810000000002</v>
      </c>
      <c r="AA902">
        <v>2841.9870000000001</v>
      </c>
      <c r="AB902">
        <v>2952.8249999999998</v>
      </c>
      <c r="AC902">
        <v>3167.4259999999999</v>
      </c>
      <c r="AD902">
        <v>3343.598</v>
      </c>
      <c r="AE902">
        <v>3624.134</v>
      </c>
      <c r="AF902">
        <v>3847.8780000000002</v>
      </c>
      <c r="AG902">
        <v>4022.241</v>
      </c>
      <c r="AH902">
        <v>4267.3090000000002</v>
      </c>
      <c r="AI902">
        <v>4374.0420000000004</v>
      </c>
      <c r="AJ902">
        <v>4395.7250000000004</v>
      </c>
      <c r="AK902">
        <v>4411.1559999999999</v>
      </c>
      <c r="AL902">
        <v>3872.2240000000002</v>
      </c>
      <c r="AM902">
        <v>4836.951</v>
      </c>
      <c r="AN902">
        <v>4657.4409999999998</v>
      </c>
      <c r="AO902">
        <v>4193.3370000000004</v>
      </c>
      <c r="AP902">
        <v>2951.5740000000001</v>
      </c>
      <c r="AQ902">
        <v>2412.9659999999999</v>
      </c>
      <c r="AR902">
        <v>72.596320000000006</v>
      </c>
      <c r="AS902">
        <v>70.295330000000007</v>
      </c>
      <c r="AT902">
        <v>68.541749999999993</v>
      </c>
      <c r="AU902">
        <v>67.099639999999994</v>
      </c>
      <c r="AV902">
        <v>65.402940000000001</v>
      </c>
      <c r="AW902">
        <v>64.333219999999997</v>
      </c>
      <c r="AX902">
        <v>63.568289999999998</v>
      </c>
      <c r="AY902">
        <v>64.216309999999993</v>
      </c>
      <c r="AZ902">
        <v>67.499309999999994</v>
      </c>
      <c r="BA902">
        <v>72.298029999999997</v>
      </c>
      <c r="BB902">
        <v>76.773660000000007</v>
      </c>
      <c r="BC902">
        <v>80.757440000000003</v>
      </c>
      <c r="BD902">
        <v>84.714519999999993</v>
      </c>
      <c r="BE902">
        <v>87.886840000000007</v>
      </c>
      <c r="BF902">
        <v>90.235730000000004</v>
      </c>
      <c r="BG902">
        <v>91.231790000000004</v>
      </c>
      <c r="BH902">
        <v>91.565349999999995</v>
      </c>
      <c r="BI902">
        <v>91.868480000000005</v>
      </c>
      <c r="BJ902">
        <v>90.474059999999994</v>
      </c>
      <c r="BK902">
        <v>87.819739999999996</v>
      </c>
      <c r="BL902">
        <v>84.023240000000001</v>
      </c>
      <c r="BM902">
        <v>81.407169999999994</v>
      </c>
      <c r="BN902">
        <v>77.930049999999994</v>
      </c>
      <c r="BO902">
        <v>75.719800000000006</v>
      </c>
      <c r="BP902">
        <v>-23.866109999999999</v>
      </c>
      <c r="BQ902">
        <v>19.048829999999999</v>
      </c>
      <c r="BR902">
        <v>1.21978E-2</v>
      </c>
      <c r="BS902">
        <v>3.2137799999999999</v>
      </c>
      <c r="BT902">
        <v>43.199979999999996</v>
      </c>
      <c r="BU902">
        <v>32.233049999999999</v>
      </c>
      <c r="BV902">
        <v>4.1836279999999997</v>
      </c>
      <c r="BW902">
        <v>-44.822110000000002</v>
      </c>
      <c r="BX902">
        <v>-32.944980000000001</v>
      </c>
      <c r="BY902">
        <v>4.9571189999999996</v>
      </c>
      <c r="BZ902">
        <v>46.241990000000001</v>
      </c>
      <c r="CA902">
        <v>-7.0061039999999997</v>
      </c>
      <c r="CB902">
        <v>84.330029999999994</v>
      </c>
      <c r="CC902">
        <v>139.46019999999999</v>
      </c>
      <c r="CD902">
        <v>23.524750000000001</v>
      </c>
      <c r="CE902">
        <v>-5.6148249999999997</v>
      </c>
      <c r="CF902">
        <v>59.421990000000001</v>
      </c>
      <c r="CG902">
        <v>182.69929999999999</v>
      </c>
      <c r="CH902">
        <v>841.34849999999994</v>
      </c>
      <c r="CI902">
        <v>-116.84180000000001</v>
      </c>
      <c r="CJ902">
        <v>-138.85120000000001</v>
      </c>
      <c r="CK902">
        <v>-54.110840000000003</v>
      </c>
      <c r="CL902">
        <v>-10.35322</v>
      </c>
      <c r="CM902">
        <v>-47.199570000000001</v>
      </c>
      <c r="CN902">
        <v>258.28109999999998</v>
      </c>
      <c r="CO902">
        <v>209.31280000000001</v>
      </c>
      <c r="CP902">
        <v>227.27180000000001</v>
      </c>
      <c r="CQ902">
        <v>248.43039999999999</v>
      </c>
      <c r="CR902">
        <v>309.90570000000002</v>
      </c>
      <c r="CS902">
        <v>251.41990000000001</v>
      </c>
      <c r="CT902">
        <v>188.2235</v>
      </c>
      <c r="CU902">
        <v>189.6874</v>
      </c>
      <c r="CV902">
        <v>184.3126</v>
      </c>
      <c r="CW902">
        <v>397.0172</v>
      </c>
      <c r="CX902">
        <v>358.1037</v>
      </c>
      <c r="CY902">
        <v>384.66149999999999</v>
      </c>
      <c r="CZ902">
        <v>439.00259999999997</v>
      </c>
      <c r="DA902">
        <v>844.98260000000005</v>
      </c>
      <c r="DB902">
        <v>899.40300000000002</v>
      </c>
      <c r="DC902">
        <v>968.54769999999996</v>
      </c>
      <c r="DD902">
        <v>582.98800000000006</v>
      </c>
      <c r="DE902">
        <v>295.666</v>
      </c>
      <c r="DF902">
        <v>384.92090000000002</v>
      </c>
      <c r="DG902">
        <v>366.94970000000001</v>
      </c>
      <c r="DH902">
        <v>508.73430000000002</v>
      </c>
      <c r="DI902">
        <v>394.26400000000001</v>
      </c>
      <c r="DJ902">
        <v>274.29590000000002</v>
      </c>
      <c r="DK902">
        <v>490.54180000000002</v>
      </c>
      <c r="DL902">
        <v>18</v>
      </c>
      <c r="DM902">
        <v>20</v>
      </c>
    </row>
    <row r="903" spans="1:117" hidden="1" x14ac:dyDescent="0.25">
      <c r="A903" t="s">
        <v>62</v>
      </c>
      <c r="B903" t="s">
        <v>202</v>
      </c>
      <c r="C903" t="s">
        <v>61</v>
      </c>
      <c r="D903" t="s">
        <v>61</v>
      </c>
      <c r="E903" t="s">
        <v>61</v>
      </c>
      <c r="F903" t="s">
        <v>97</v>
      </c>
      <c r="G903" t="s">
        <v>61</v>
      </c>
      <c r="H903" t="s">
        <v>61</v>
      </c>
      <c r="I903" t="s">
        <v>199</v>
      </c>
      <c r="J903" s="22" t="s">
        <v>117</v>
      </c>
      <c r="K903" s="28">
        <v>19</v>
      </c>
      <c r="L903">
        <v>19</v>
      </c>
      <c r="M903">
        <v>197.25</v>
      </c>
      <c r="N903">
        <v>196.16669999999999</v>
      </c>
      <c r="O903">
        <v>1</v>
      </c>
      <c r="P903">
        <v>0</v>
      </c>
      <c r="Q903">
        <v>0</v>
      </c>
      <c r="R903">
        <v>0</v>
      </c>
      <c r="S903" s="28">
        <v>0</v>
      </c>
      <c r="T903">
        <v>14283.94</v>
      </c>
      <c r="U903">
        <v>14092.06</v>
      </c>
      <c r="V903">
        <v>13876.98</v>
      </c>
      <c r="W903">
        <v>13736.58</v>
      </c>
      <c r="X903">
        <v>14007.23</v>
      </c>
      <c r="Y903">
        <v>15991.64</v>
      </c>
      <c r="Z903">
        <v>19831.78</v>
      </c>
      <c r="AA903">
        <v>21016.94</v>
      </c>
      <c r="AB903">
        <v>24293.68</v>
      </c>
      <c r="AC903">
        <v>28437.21</v>
      </c>
      <c r="AD903">
        <v>31720.79</v>
      </c>
      <c r="AE903">
        <v>33378.69</v>
      </c>
      <c r="AF903">
        <v>34356.35</v>
      </c>
      <c r="AG903">
        <v>35032</v>
      </c>
      <c r="AH903">
        <v>35468.22</v>
      </c>
      <c r="AI903">
        <v>35563.64</v>
      </c>
      <c r="AJ903">
        <v>35007.620000000003</v>
      </c>
      <c r="AK903">
        <v>32641.13</v>
      </c>
      <c r="AL903">
        <v>28014.55</v>
      </c>
      <c r="AM903">
        <v>26527.87</v>
      </c>
      <c r="AN903">
        <v>23521.37</v>
      </c>
      <c r="AO903">
        <v>20188.8</v>
      </c>
      <c r="AP903">
        <v>16682.61</v>
      </c>
      <c r="AQ903">
        <v>15330.11</v>
      </c>
      <c r="AR903">
        <v>67.621020000000001</v>
      </c>
      <c r="AS903">
        <v>65.244119999999995</v>
      </c>
      <c r="AT903">
        <v>63.932670000000002</v>
      </c>
      <c r="AU903">
        <v>62.85378</v>
      </c>
      <c r="AV903">
        <v>62.269170000000003</v>
      </c>
      <c r="AW903">
        <v>61.749630000000003</v>
      </c>
      <c r="AX903">
        <v>61.458190000000002</v>
      </c>
      <c r="AY903">
        <v>61.62726</v>
      </c>
      <c r="AZ903">
        <v>64.450320000000005</v>
      </c>
      <c r="BA903">
        <v>68.807010000000005</v>
      </c>
      <c r="BB903">
        <v>73.686620000000005</v>
      </c>
      <c r="BC903">
        <v>78.434479999999994</v>
      </c>
      <c r="BD903">
        <v>81.910020000000003</v>
      </c>
      <c r="BE903">
        <v>84.797889999999995</v>
      </c>
      <c r="BF903">
        <v>86.590280000000007</v>
      </c>
      <c r="BG903">
        <v>88.022810000000007</v>
      </c>
      <c r="BH903">
        <v>88.642430000000004</v>
      </c>
      <c r="BI903">
        <v>87.691130000000001</v>
      </c>
      <c r="BJ903">
        <v>85.530410000000003</v>
      </c>
      <c r="BK903">
        <v>81.059970000000007</v>
      </c>
      <c r="BL903">
        <v>76.549980000000005</v>
      </c>
      <c r="BM903">
        <v>73.614760000000004</v>
      </c>
      <c r="BN903">
        <v>71.874669999999995</v>
      </c>
      <c r="BO903">
        <v>70.243539999999996</v>
      </c>
      <c r="BP903">
        <v>-232.11600000000001</v>
      </c>
      <c r="BQ903">
        <v>-248.71809999999999</v>
      </c>
      <c r="BR903">
        <v>-193.56110000000001</v>
      </c>
      <c r="BS903">
        <v>-114.7664</v>
      </c>
      <c r="BT903">
        <v>-57.40645</v>
      </c>
      <c r="BU903">
        <v>84.568039999999996</v>
      </c>
      <c r="BV903">
        <v>70.730819999999994</v>
      </c>
      <c r="BW903">
        <v>105.1833</v>
      </c>
      <c r="BX903">
        <v>-152.64500000000001</v>
      </c>
      <c r="BY903">
        <v>-98.287840000000003</v>
      </c>
      <c r="BZ903">
        <v>200.0744</v>
      </c>
      <c r="CA903">
        <v>187.24629999999999</v>
      </c>
      <c r="CB903">
        <v>251.14830000000001</v>
      </c>
      <c r="CC903">
        <v>168.26480000000001</v>
      </c>
      <c r="CD903">
        <v>-58.113700000000001</v>
      </c>
      <c r="CE903">
        <v>-500.3064</v>
      </c>
      <c r="CF903">
        <v>-661.34339999999997</v>
      </c>
      <c r="CG903">
        <v>489.4923</v>
      </c>
      <c r="CH903">
        <v>3391.7170000000001</v>
      </c>
      <c r="CI903">
        <v>938.28589999999997</v>
      </c>
      <c r="CJ903">
        <v>560.34140000000002</v>
      </c>
      <c r="CK903">
        <v>382.40140000000002</v>
      </c>
      <c r="CL903">
        <v>-99.014769999999999</v>
      </c>
      <c r="CM903">
        <v>-213.72980000000001</v>
      </c>
      <c r="CN903">
        <v>576.68269999999995</v>
      </c>
      <c r="CO903">
        <v>691.26959999999997</v>
      </c>
      <c r="CP903">
        <v>780.8021</v>
      </c>
      <c r="CQ903">
        <v>1261.454</v>
      </c>
      <c r="CR903">
        <v>985.97479999999996</v>
      </c>
      <c r="CS903">
        <v>597.41039999999998</v>
      </c>
      <c r="CT903">
        <v>588.94439999999997</v>
      </c>
      <c r="CU903">
        <v>454.69729999999998</v>
      </c>
      <c r="CV903">
        <v>780.69100000000003</v>
      </c>
      <c r="CW903">
        <v>1203.0619999999999</v>
      </c>
      <c r="CX903">
        <v>1234.1949999999999</v>
      </c>
      <c r="CY903">
        <v>876.53520000000003</v>
      </c>
      <c r="CZ903">
        <v>856.5838</v>
      </c>
      <c r="DA903">
        <v>972.14030000000002</v>
      </c>
      <c r="DB903">
        <v>1738.5170000000001</v>
      </c>
      <c r="DC903">
        <v>1939.2739999999999</v>
      </c>
      <c r="DD903">
        <v>2843.2530000000002</v>
      </c>
      <c r="DE903">
        <v>3064.1979999999999</v>
      </c>
      <c r="DF903">
        <v>3524.0320000000002</v>
      </c>
      <c r="DG903">
        <v>2653.3159999999998</v>
      </c>
      <c r="DH903">
        <v>2093.2330000000002</v>
      </c>
      <c r="DI903">
        <v>1395.348</v>
      </c>
      <c r="DJ903">
        <v>1384.596</v>
      </c>
      <c r="DK903">
        <v>1171.7539999999999</v>
      </c>
      <c r="DL903">
        <v>18</v>
      </c>
      <c r="DM903">
        <v>20</v>
      </c>
    </row>
    <row r="904" spans="1:117" hidden="1" x14ac:dyDescent="0.25">
      <c r="A904" t="s">
        <v>62</v>
      </c>
      <c r="B904" t="s">
        <v>34</v>
      </c>
      <c r="C904" t="s">
        <v>34</v>
      </c>
      <c r="D904" t="s">
        <v>61</v>
      </c>
      <c r="E904" t="s">
        <v>61</v>
      </c>
      <c r="F904" t="s">
        <v>61</v>
      </c>
      <c r="G904" t="s">
        <v>61</v>
      </c>
      <c r="H904" t="s">
        <v>61</v>
      </c>
      <c r="I904" t="s">
        <v>199</v>
      </c>
      <c r="J904" s="22" t="s">
        <v>117</v>
      </c>
      <c r="K904" s="28">
        <v>19</v>
      </c>
      <c r="L904">
        <v>19</v>
      </c>
      <c r="M904">
        <v>36.833329999999997</v>
      </c>
      <c r="N904">
        <v>36.5</v>
      </c>
      <c r="O904">
        <v>1</v>
      </c>
      <c r="P904">
        <v>0</v>
      </c>
      <c r="Q904">
        <v>0</v>
      </c>
      <c r="R904">
        <v>0</v>
      </c>
      <c r="S904" s="28">
        <v>0</v>
      </c>
      <c r="T904">
        <v>2415.9079999999999</v>
      </c>
      <c r="U904">
        <v>2368.2399999999998</v>
      </c>
      <c r="V904">
        <v>2346.569</v>
      </c>
      <c r="W904">
        <v>2349.7339999999999</v>
      </c>
      <c r="X904">
        <v>2403.1239999999998</v>
      </c>
      <c r="Y904">
        <v>2549.143</v>
      </c>
      <c r="Z904">
        <v>2813.6610000000001</v>
      </c>
      <c r="AA904">
        <v>2846.3130000000001</v>
      </c>
      <c r="AB904">
        <v>3004.4270000000001</v>
      </c>
      <c r="AC904">
        <v>2952.89</v>
      </c>
      <c r="AD904">
        <v>2912.1550000000002</v>
      </c>
      <c r="AE904">
        <v>2987.7159999999999</v>
      </c>
      <c r="AF904">
        <v>3102.8380000000002</v>
      </c>
      <c r="AG904">
        <v>3271.431</v>
      </c>
      <c r="AH904">
        <v>3516.73</v>
      </c>
      <c r="AI904">
        <v>3710.8020000000001</v>
      </c>
      <c r="AJ904">
        <v>3978.1550000000002</v>
      </c>
      <c r="AK904">
        <v>3894.4520000000002</v>
      </c>
      <c r="AL904">
        <v>3747.3130000000001</v>
      </c>
      <c r="AM904">
        <v>4396.3459999999995</v>
      </c>
      <c r="AN904">
        <v>4363.433</v>
      </c>
      <c r="AO904">
        <v>4055.279</v>
      </c>
      <c r="AP904">
        <v>3046.0540000000001</v>
      </c>
      <c r="AQ904">
        <v>2544.6480000000001</v>
      </c>
      <c r="AR904">
        <v>64.836060000000003</v>
      </c>
      <c r="AS904">
        <v>62.105440000000002</v>
      </c>
      <c r="AT904">
        <v>60.579709999999999</v>
      </c>
      <c r="AU904">
        <v>59.74371</v>
      </c>
      <c r="AV904">
        <v>59.517150000000001</v>
      </c>
      <c r="AW904">
        <v>58.597279999999998</v>
      </c>
      <c r="AX904">
        <v>58.455190000000002</v>
      </c>
      <c r="AY904">
        <v>59.395159999999997</v>
      </c>
      <c r="AZ904">
        <v>63.774279999999997</v>
      </c>
      <c r="BA904">
        <v>72.666340000000005</v>
      </c>
      <c r="BB904">
        <v>79.197900000000004</v>
      </c>
      <c r="BC904">
        <v>83.513999999999996</v>
      </c>
      <c r="BD904">
        <v>86.701599999999999</v>
      </c>
      <c r="BE904">
        <v>88.286159999999995</v>
      </c>
      <c r="BF904">
        <v>88.301259999999999</v>
      </c>
      <c r="BG904">
        <v>87.640649999999994</v>
      </c>
      <c r="BH904">
        <v>86.753649999999993</v>
      </c>
      <c r="BI904">
        <v>85.243840000000006</v>
      </c>
      <c r="BJ904">
        <v>83.179869999999994</v>
      </c>
      <c r="BK904">
        <v>79.366230000000002</v>
      </c>
      <c r="BL904">
        <v>75.701030000000003</v>
      </c>
      <c r="BM904">
        <v>72.147670000000005</v>
      </c>
      <c r="BN904">
        <v>69.24248</v>
      </c>
      <c r="BO904">
        <v>67.169060000000002</v>
      </c>
      <c r="BP904">
        <v>-49.648220000000002</v>
      </c>
      <c r="BQ904">
        <v>-44.6967</v>
      </c>
      <c r="BR904">
        <v>-50.871519999999997</v>
      </c>
      <c r="BS904">
        <v>-33.065420000000003</v>
      </c>
      <c r="BT904">
        <v>3.470046</v>
      </c>
      <c r="BU904">
        <v>44.599539999999998</v>
      </c>
      <c r="BV904">
        <v>82.237539999999996</v>
      </c>
      <c r="BW904">
        <v>-3.5472700000000001</v>
      </c>
      <c r="BX904">
        <v>-50.698549999999997</v>
      </c>
      <c r="BY904">
        <v>-82.392340000000004</v>
      </c>
      <c r="BZ904">
        <v>-50.158909999999999</v>
      </c>
      <c r="CA904">
        <v>7.5733309999999996</v>
      </c>
      <c r="CB904">
        <v>16.48537</v>
      </c>
      <c r="CC904">
        <v>-25.114750000000001</v>
      </c>
      <c r="CD904">
        <v>-87.854609999999994</v>
      </c>
      <c r="CE904">
        <v>-66.848240000000004</v>
      </c>
      <c r="CF904">
        <v>-79.645880000000005</v>
      </c>
      <c r="CG904">
        <v>276.19439999999997</v>
      </c>
      <c r="CH904">
        <v>688.81219999999996</v>
      </c>
      <c r="CI904">
        <v>27.539950000000001</v>
      </c>
      <c r="CJ904">
        <v>-44.200629999999997</v>
      </c>
      <c r="CK904">
        <v>-69.130110000000002</v>
      </c>
      <c r="CL904">
        <v>-65.532989999999998</v>
      </c>
      <c r="CM904">
        <v>-67.229039999999998</v>
      </c>
      <c r="CN904">
        <v>199.31970000000001</v>
      </c>
      <c r="CO904">
        <v>166.23009999999999</v>
      </c>
      <c r="CP904">
        <v>165.29679999999999</v>
      </c>
      <c r="CQ904">
        <v>151.09710000000001</v>
      </c>
      <c r="CR904">
        <v>126.2058</v>
      </c>
      <c r="CS904">
        <v>54.211060000000003</v>
      </c>
      <c r="CT904">
        <v>127.66160000000001</v>
      </c>
      <c r="CU904">
        <v>55.741509999999998</v>
      </c>
      <c r="CV904">
        <v>66.345690000000005</v>
      </c>
      <c r="CW904">
        <v>148.83000000000001</v>
      </c>
      <c r="CX904">
        <v>222.56209999999999</v>
      </c>
      <c r="CY904">
        <v>266.86669999999998</v>
      </c>
      <c r="CZ904">
        <v>222.19220000000001</v>
      </c>
      <c r="DA904">
        <v>230.62569999999999</v>
      </c>
      <c r="DB904">
        <v>235.1369</v>
      </c>
      <c r="DC904">
        <v>243.3817</v>
      </c>
      <c r="DD904">
        <v>257.20909999999998</v>
      </c>
      <c r="DE904">
        <v>186.2671</v>
      </c>
      <c r="DF904">
        <v>195.9939</v>
      </c>
      <c r="DG904">
        <v>182.88149999999999</v>
      </c>
      <c r="DH904">
        <v>169.01679999999999</v>
      </c>
      <c r="DI904">
        <v>193.64230000000001</v>
      </c>
      <c r="DJ904">
        <v>208.91149999999999</v>
      </c>
      <c r="DK904">
        <v>234.3229</v>
      </c>
      <c r="DL904">
        <v>18</v>
      </c>
      <c r="DM904">
        <v>20</v>
      </c>
    </row>
    <row r="905" spans="1:117" x14ac:dyDescent="0.25">
      <c r="A905" t="s">
        <v>62</v>
      </c>
      <c r="B905" t="s">
        <v>110</v>
      </c>
      <c r="C905" t="s">
        <v>61</v>
      </c>
      <c r="D905" t="s">
        <v>110</v>
      </c>
      <c r="E905" t="s">
        <v>61</v>
      </c>
      <c r="F905" t="s">
        <v>61</v>
      </c>
      <c r="G905" t="s">
        <v>61</v>
      </c>
      <c r="H905" t="s">
        <v>61</v>
      </c>
      <c r="I905" t="s">
        <v>199</v>
      </c>
      <c r="J905" s="22" t="s">
        <v>117</v>
      </c>
      <c r="K905" s="28">
        <v>19</v>
      </c>
      <c r="L905">
        <v>19</v>
      </c>
      <c r="M905">
        <v>12.75</v>
      </c>
      <c r="N905">
        <v>12.75</v>
      </c>
      <c r="O905">
        <v>1</v>
      </c>
      <c r="P905">
        <v>0</v>
      </c>
      <c r="Q905">
        <v>1</v>
      </c>
      <c r="R905">
        <v>1</v>
      </c>
      <c r="S905">
        <v>1</v>
      </c>
      <c r="AR905">
        <v>68.475819999999999</v>
      </c>
      <c r="AS905">
        <v>65.936729999999997</v>
      </c>
      <c r="AT905">
        <v>64.658100000000005</v>
      </c>
      <c r="AU905">
        <v>63.535850000000003</v>
      </c>
      <c r="AV905">
        <v>62.768149999999999</v>
      </c>
      <c r="AW905">
        <v>61.881999999999998</v>
      </c>
      <c r="AX905">
        <v>61.474359999999997</v>
      </c>
      <c r="AY905">
        <v>61.836889999999997</v>
      </c>
      <c r="AZ905">
        <v>64.574169999999995</v>
      </c>
      <c r="BA905">
        <v>70.11148</v>
      </c>
      <c r="BB905">
        <v>75.484219999999993</v>
      </c>
      <c r="BC905">
        <v>79.972480000000004</v>
      </c>
      <c r="BD905">
        <v>83.617339999999999</v>
      </c>
      <c r="BE905">
        <v>86.754559999999998</v>
      </c>
      <c r="BF905">
        <v>88.821520000000007</v>
      </c>
      <c r="BG905">
        <v>90.411090000000002</v>
      </c>
      <c r="BH905">
        <v>90.850089999999994</v>
      </c>
      <c r="BI905">
        <v>90.026690000000002</v>
      </c>
      <c r="BJ905">
        <v>87.445059999999998</v>
      </c>
      <c r="BK905">
        <v>83.518150000000006</v>
      </c>
      <c r="BL905">
        <v>79.392070000000004</v>
      </c>
      <c r="BM905">
        <v>75.866330000000005</v>
      </c>
      <c r="BN905">
        <v>73.285150000000002</v>
      </c>
      <c r="BO905">
        <v>71.063609999999997</v>
      </c>
      <c r="CN905" s="24"/>
      <c r="CO905" s="24"/>
      <c r="CP905" s="24"/>
      <c r="CQ905" s="24"/>
      <c r="CR905" s="24"/>
      <c r="CS905" s="24"/>
      <c r="CT905" s="24"/>
      <c r="CU905" s="24"/>
      <c r="CV905" s="24"/>
      <c r="CW905" s="24"/>
      <c r="CX905" s="24"/>
      <c r="CY905" s="24"/>
      <c r="CZ905" s="24"/>
      <c r="DA905" s="24"/>
      <c r="DB905" s="24"/>
      <c r="DC905" s="24"/>
      <c r="DD905" s="24"/>
      <c r="DE905" s="24"/>
      <c r="DF905" s="24"/>
      <c r="DG905" s="24"/>
      <c r="DH905" s="24"/>
      <c r="DI905" s="24"/>
      <c r="DJ905" s="24"/>
      <c r="DK905" s="24"/>
      <c r="DL905">
        <v>18</v>
      </c>
      <c r="DM905">
        <v>20</v>
      </c>
    </row>
    <row r="906" spans="1:117" x14ac:dyDescent="0.25">
      <c r="A906" t="s">
        <v>62</v>
      </c>
      <c r="B906" t="s">
        <v>171</v>
      </c>
      <c r="C906" t="s">
        <v>61</v>
      </c>
      <c r="D906" t="s">
        <v>171</v>
      </c>
      <c r="E906" t="s">
        <v>61</v>
      </c>
      <c r="F906" t="s">
        <v>61</v>
      </c>
      <c r="G906" t="s">
        <v>61</v>
      </c>
      <c r="H906" t="s">
        <v>61</v>
      </c>
      <c r="I906" t="s">
        <v>199</v>
      </c>
      <c r="J906" s="22" t="s">
        <v>117</v>
      </c>
      <c r="K906" s="28">
        <v>19</v>
      </c>
      <c r="L906">
        <v>19</v>
      </c>
      <c r="M906">
        <v>14.33333</v>
      </c>
      <c r="N906">
        <v>13</v>
      </c>
      <c r="O906">
        <v>1</v>
      </c>
      <c r="P906">
        <v>0</v>
      </c>
      <c r="Q906">
        <v>1</v>
      </c>
      <c r="R906">
        <v>1</v>
      </c>
      <c r="S906">
        <v>1</v>
      </c>
      <c r="AR906">
        <v>75.944450000000003</v>
      </c>
      <c r="AS906">
        <v>73.527780000000007</v>
      </c>
      <c r="AT906">
        <v>71.625</v>
      </c>
      <c r="AU906">
        <v>69.958330000000004</v>
      </c>
      <c r="AV906">
        <v>68.541669999999996</v>
      </c>
      <c r="AW906">
        <v>67.652780000000007</v>
      </c>
      <c r="AX906">
        <v>66.958330000000004</v>
      </c>
      <c r="AY906">
        <v>67.125</v>
      </c>
      <c r="AZ906">
        <v>68.861109999999996</v>
      </c>
      <c r="BA906">
        <v>73.027780000000007</v>
      </c>
      <c r="BB906">
        <v>77.736109999999996</v>
      </c>
      <c r="BC906">
        <v>80.902780000000007</v>
      </c>
      <c r="BD906">
        <v>84.375</v>
      </c>
      <c r="BE906">
        <v>87.44444</v>
      </c>
      <c r="BF906">
        <v>89.708330000000004</v>
      </c>
      <c r="BG906">
        <v>90.986109999999996</v>
      </c>
      <c r="BH906">
        <v>91.708330000000004</v>
      </c>
      <c r="BI906">
        <v>92.638890000000004</v>
      </c>
      <c r="BJ906">
        <v>91.638890000000004</v>
      </c>
      <c r="BK906">
        <v>89.277780000000007</v>
      </c>
      <c r="BL906">
        <v>85.625</v>
      </c>
      <c r="BM906">
        <v>82.972219999999993</v>
      </c>
      <c r="BN906">
        <v>80.875</v>
      </c>
      <c r="BO906">
        <v>78.638890000000004</v>
      </c>
      <c r="CN906" s="24"/>
      <c r="CO906" s="24"/>
      <c r="CP906" s="24"/>
      <c r="CQ906" s="24"/>
      <c r="CR906" s="24"/>
      <c r="CS906" s="24"/>
      <c r="CT906" s="24"/>
      <c r="CU906" s="24"/>
      <c r="CV906" s="24"/>
      <c r="CW906" s="24"/>
      <c r="CX906" s="24"/>
      <c r="CY906" s="24"/>
      <c r="CZ906" s="24"/>
      <c r="DA906" s="24"/>
      <c r="DB906" s="24"/>
      <c r="DC906" s="24"/>
      <c r="DD906" s="24"/>
      <c r="DE906" s="24"/>
      <c r="DF906" s="24"/>
      <c r="DG906" s="24"/>
      <c r="DH906" s="24"/>
      <c r="DI906" s="24"/>
      <c r="DJ906" s="24"/>
      <c r="DK906" s="24"/>
      <c r="DL906">
        <v>18</v>
      </c>
      <c r="DM906">
        <v>20</v>
      </c>
    </row>
    <row r="907" spans="1:117" hidden="1" x14ac:dyDescent="0.25">
      <c r="A907" t="s">
        <v>62</v>
      </c>
      <c r="B907" t="s">
        <v>109</v>
      </c>
      <c r="C907" t="s">
        <v>61</v>
      </c>
      <c r="D907" t="s">
        <v>109</v>
      </c>
      <c r="E907" t="s">
        <v>61</v>
      </c>
      <c r="F907" t="s">
        <v>61</v>
      </c>
      <c r="G907" t="s">
        <v>61</v>
      </c>
      <c r="H907" t="s">
        <v>61</v>
      </c>
      <c r="I907" t="s">
        <v>199</v>
      </c>
      <c r="J907" s="22" t="s">
        <v>117</v>
      </c>
      <c r="K907" s="28">
        <v>19</v>
      </c>
      <c r="L907">
        <v>19</v>
      </c>
      <c r="M907">
        <v>57.5</v>
      </c>
      <c r="N907">
        <v>57.5</v>
      </c>
      <c r="O907">
        <v>1</v>
      </c>
      <c r="P907">
        <v>0</v>
      </c>
      <c r="Q907">
        <v>0</v>
      </c>
      <c r="R907">
        <v>1</v>
      </c>
      <c r="S907" s="28">
        <v>1</v>
      </c>
      <c r="AR907">
        <v>67.333330000000004</v>
      </c>
      <c r="AS907">
        <v>64.916669999999996</v>
      </c>
      <c r="AT907">
        <v>63.666670000000003</v>
      </c>
      <c r="AU907">
        <v>62.625</v>
      </c>
      <c r="AV907">
        <v>61.875</v>
      </c>
      <c r="AW907">
        <v>61.458329999999997</v>
      </c>
      <c r="AX907">
        <v>61.5</v>
      </c>
      <c r="AY907">
        <v>62.125</v>
      </c>
      <c r="AZ907">
        <v>64.833330000000004</v>
      </c>
      <c r="BA907">
        <v>69</v>
      </c>
      <c r="BB907">
        <v>73.833330000000004</v>
      </c>
      <c r="BC907">
        <v>78.791669999999996</v>
      </c>
      <c r="BD907">
        <v>82.291669999999996</v>
      </c>
      <c r="BE907">
        <v>85.166669999999996</v>
      </c>
      <c r="BF907">
        <v>86.958330000000004</v>
      </c>
      <c r="BG907">
        <v>88.25</v>
      </c>
      <c r="BH907">
        <v>89.041669999999996</v>
      </c>
      <c r="BI907">
        <v>88.083330000000004</v>
      </c>
      <c r="BJ907">
        <v>85.708330000000004</v>
      </c>
      <c r="BK907">
        <v>80.833330000000004</v>
      </c>
      <c r="BL907">
        <v>76.166669999999996</v>
      </c>
      <c r="BM907">
        <v>73.208330000000004</v>
      </c>
      <c r="BN907">
        <v>71.541669999999996</v>
      </c>
      <c r="BO907">
        <v>70</v>
      </c>
      <c r="DL907">
        <v>18</v>
      </c>
      <c r="DM907">
        <v>20</v>
      </c>
    </row>
    <row r="908" spans="1:117" x14ac:dyDescent="0.25">
      <c r="A908" t="s">
        <v>62</v>
      </c>
      <c r="B908" t="s">
        <v>209</v>
      </c>
      <c r="C908" t="s">
        <v>61</v>
      </c>
      <c r="D908" t="s">
        <v>61</v>
      </c>
      <c r="E908" t="s">
        <v>61</v>
      </c>
      <c r="F908" t="s">
        <v>61</v>
      </c>
      <c r="G908" t="s">
        <v>61</v>
      </c>
      <c r="H908" t="s">
        <v>209</v>
      </c>
      <c r="I908" t="s">
        <v>199</v>
      </c>
      <c r="J908" s="22" t="s">
        <v>117</v>
      </c>
      <c r="K908" s="28">
        <v>19</v>
      </c>
      <c r="L908">
        <v>19</v>
      </c>
      <c r="M908">
        <v>8.75</v>
      </c>
      <c r="N908">
        <v>8.5</v>
      </c>
      <c r="O908">
        <v>1</v>
      </c>
      <c r="P908">
        <v>0</v>
      </c>
      <c r="Q908">
        <v>1</v>
      </c>
      <c r="R908">
        <v>0</v>
      </c>
      <c r="S908">
        <v>1</v>
      </c>
      <c r="AR908">
        <v>67.362499999999997</v>
      </c>
      <c r="AS908">
        <v>65.053790000000006</v>
      </c>
      <c r="AT908">
        <v>63.454149999999998</v>
      </c>
      <c r="AU908">
        <v>61.915819999999997</v>
      </c>
      <c r="AV908">
        <v>61.121540000000003</v>
      </c>
      <c r="AW908">
        <v>60.23574</v>
      </c>
      <c r="AX908">
        <v>59.51005</v>
      </c>
      <c r="AY908">
        <v>59.820439999999998</v>
      </c>
      <c r="AZ908">
        <v>62.329729999999998</v>
      </c>
      <c r="BA908">
        <v>67.675139999999999</v>
      </c>
      <c r="BB908">
        <v>74.242059999999995</v>
      </c>
      <c r="BC908">
        <v>79.058790000000002</v>
      </c>
      <c r="BD908">
        <v>83.110960000000006</v>
      </c>
      <c r="BE908">
        <v>86.774780000000007</v>
      </c>
      <c r="BF908">
        <v>89.047389999999993</v>
      </c>
      <c r="BG908">
        <v>90.153459999999995</v>
      </c>
      <c r="BH908">
        <v>90.088049999999996</v>
      </c>
      <c r="BI908">
        <v>89.475030000000004</v>
      </c>
      <c r="BJ908">
        <v>87.233080000000001</v>
      </c>
      <c r="BK908">
        <v>83.344700000000003</v>
      </c>
      <c r="BL908">
        <v>78.590990000000005</v>
      </c>
      <c r="BM908">
        <v>74.713710000000006</v>
      </c>
      <c r="BN908">
        <v>71.797169999999994</v>
      </c>
      <c r="BO908">
        <v>69.573189999999997</v>
      </c>
      <c r="DL908">
        <v>18</v>
      </c>
      <c r="DM908">
        <v>20</v>
      </c>
    </row>
    <row r="909" spans="1:117" hidden="1" x14ac:dyDescent="0.25">
      <c r="A909" t="s">
        <v>62</v>
      </c>
      <c r="B909" t="s">
        <v>61</v>
      </c>
      <c r="C909" t="s">
        <v>61</v>
      </c>
      <c r="D909" t="s">
        <v>61</v>
      </c>
      <c r="E909" t="s">
        <v>61</v>
      </c>
      <c r="F909" t="s">
        <v>61</v>
      </c>
      <c r="G909" t="s">
        <v>61</v>
      </c>
      <c r="H909" t="s">
        <v>61</v>
      </c>
      <c r="I909" t="s">
        <v>199</v>
      </c>
      <c r="J909" s="22" t="s">
        <v>117</v>
      </c>
      <c r="K909" s="28">
        <v>19</v>
      </c>
      <c r="L909">
        <v>19</v>
      </c>
      <c r="M909">
        <v>234.25</v>
      </c>
      <c r="N909">
        <v>233</v>
      </c>
      <c r="O909">
        <v>1</v>
      </c>
      <c r="P909">
        <v>0</v>
      </c>
      <c r="Q909">
        <v>0</v>
      </c>
      <c r="R909">
        <v>0</v>
      </c>
      <c r="S909" s="28">
        <v>0</v>
      </c>
      <c r="T909">
        <v>18278.25</v>
      </c>
      <c r="U909">
        <v>17926.57</v>
      </c>
      <c r="V909">
        <v>17645.86</v>
      </c>
      <c r="W909">
        <v>17600.23</v>
      </c>
      <c r="X909">
        <v>17933.62</v>
      </c>
      <c r="Y909">
        <v>20034.169999999998</v>
      </c>
      <c r="Z909">
        <v>24331.1</v>
      </c>
      <c r="AA909">
        <v>25425.200000000001</v>
      </c>
      <c r="AB909">
        <v>29247.39</v>
      </c>
      <c r="AC909">
        <v>33317.199999999997</v>
      </c>
      <c r="AD909">
        <v>36617.050000000003</v>
      </c>
      <c r="AE909">
        <v>38504.29</v>
      </c>
      <c r="AF909">
        <v>39769.43</v>
      </c>
      <c r="AG909">
        <v>40770.800000000003</v>
      </c>
      <c r="AH909">
        <v>41572.339999999997</v>
      </c>
      <c r="AI909">
        <v>42095.74</v>
      </c>
      <c r="AJ909">
        <v>42014.31</v>
      </c>
      <c r="AK909">
        <v>39520.75</v>
      </c>
      <c r="AL909">
        <v>34067.379999999997</v>
      </c>
      <c r="AM909">
        <v>33997.480000000003</v>
      </c>
      <c r="AN909">
        <v>30985.4</v>
      </c>
      <c r="AO909">
        <v>27161.81</v>
      </c>
      <c r="AP909">
        <v>22605.9</v>
      </c>
      <c r="AQ909">
        <v>20070.43</v>
      </c>
      <c r="AR909">
        <v>67.460229999999996</v>
      </c>
      <c r="AS909">
        <v>65.096509999999995</v>
      </c>
      <c r="AT909">
        <v>63.798169999999999</v>
      </c>
      <c r="AU909">
        <v>62.728990000000003</v>
      </c>
      <c r="AV909">
        <v>62.156599999999997</v>
      </c>
      <c r="AW909">
        <v>61.649790000000003</v>
      </c>
      <c r="AX909">
        <v>61.356830000000002</v>
      </c>
      <c r="AY909">
        <v>61.514519999999997</v>
      </c>
      <c r="AZ909">
        <v>64.33108</v>
      </c>
      <c r="BA909">
        <v>68.669899999999998</v>
      </c>
      <c r="BB909">
        <v>73.527730000000005</v>
      </c>
      <c r="BC909">
        <v>78.26773</v>
      </c>
      <c r="BD909">
        <v>81.727320000000006</v>
      </c>
      <c r="BE909">
        <v>84.604759999999999</v>
      </c>
      <c r="BF909">
        <v>86.384979999999999</v>
      </c>
      <c r="BG909">
        <v>87.858630000000005</v>
      </c>
      <c r="BH909">
        <v>88.492050000000006</v>
      </c>
      <c r="BI909">
        <v>87.525499999999994</v>
      </c>
      <c r="BJ909">
        <v>85.369309999999999</v>
      </c>
      <c r="BK909">
        <v>80.886759999999995</v>
      </c>
      <c r="BL909">
        <v>76.362799999999993</v>
      </c>
      <c r="BM909">
        <v>73.424059999999997</v>
      </c>
      <c r="BN909">
        <v>71.682900000000004</v>
      </c>
      <c r="BO909">
        <v>70.067599999999999</v>
      </c>
      <c r="BP909">
        <v>-253.98670000000001</v>
      </c>
      <c r="BQ909">
        <v>-268.71749999999997</v>
      </c>
      <c r="BR909">
        <v>-205.85079999999999</v>
      </c>
      <c r="BS909">
        <v>-118.1217</v>
      </c>
      <c r="BT909">
        <v>-49.748930000000001</v>
      </c>
      <c r="BU909">
        <v>89.359489999999994</v>
      </c>
      <c r="BV909">
        <v>11.84271</v>
      </c>
      <c r="BW909">
        <v>94.076319999999996</v>
      </c>
      <c r="BX909">
        <v>-128.5077</v>
      </c>
      <c r="BY909">
        <v>-68.494780000000006</v>
      </c>
      <c r="BZ909">
        <v>243.654</v>
      </c>
      <c r="CA909">
        <v>242.3527</v>
      </c>
      <c r="CB909">
        <v>295.30590000000001</v>
      </c>
      <c r="CC909">
        <v>191.74379999999999</v>
      </c>
      <c r="CD909">
        <v>-66.183940000000007</v>
      </c>
      <c r="CE909">
        <v>-566.0086</v>
      </c>
      <c r="CF909">
        <v>-750.76229999999998</v>
      </c>
      <c r="CG909">
        <v>924.43150000000003</v>
      </c>
      <c r="CH909">
        <v>4950.5119999999997</v>
      </c>
      <c r="CI909">
        <v>1141.26</v>
      </c>
      <c r="CJ909">
        <v>541.97249999999997</v>
      </c>
      <c r="CK909">
        <v>389.18529999999998</v>
      </c>
      <c r="CL909">
        <v>-75.474670000000003</v>
      </c>
      <c r="CM909">
        <v>-177.55690000000001</v>
      </c>
      <c r="CN909">
        <v>656.95339999999999</v>
      </c>
      <c r="CO909">
        <v>762.85860000000002</v>
      </c>
      <c r="CP909">
        <v>847.05640000000005</v>
      </c>
      <c r="CQ909">
        <v>1326.212</v>
      </c>
      <c r="CR909">
        <v>1042.797</v>
      </c>
      <c r="CS909">
        <v>638.07690000000002</v>
      </c>
      <c r="CT909">
        <v>630.53989999999999</v>
      </c>
      <c r="CU909">
        <v>492.90210000000002</v>
      </c>
      <c r="CV909">
        <v>829.14689999999996</v>
      </c>
      <c r="CW909">
        <v>1291.6600000000001</v>
      </c>
      <c r="CX909">
        <v>1395.2550000000001</v>
      </c>
      <c r="CY909">
        <v>1066.7750000000001</v>
      </c>
      <c r="CZ909">
        <v>1039.7719999999999</v>
      </c>
      <c r="DA909">
        <v>1150.1559999999999</v>
      </c>
      <c r="DB909">
        <v>1936.8810000000001</v>
      </c>
      <c r="DC909">
        <v>2160.0039999999999</v>
      </c>
      <c r="DD909">
        <v>3048.6660000000002</v>
      </c>
      <c r="DE909">
        <v>3229.7429999999999</v>
      </c>
      <c r="DF909">
        <v>3717.0720000000001</v>
      </c>
      <c r="DG909">
        <v>2769.366</v>
      </c>
      <c r="DH909">
        <v>2229.2860000000001</v>
      </c>
      <c r="DI909">
        <v>1521.6980000000001</v>
      </c>
      <c r="DJ909">
        <v>1504.82</v>
      </c>
      <c r="DK909">
        <v>1326.6669999999999</v>
      </c>
      <c r="DL909">
        <v>18</v>
      </c>
      <c r="DM909">
        <v>20</v>
      </c>
    </row>
    <row r="910" spans="1:117" x14ac:dyDescent="0.25">
      <c r="A910" t="s">
        <v>62</v>
      </c>
      <c r="B910" t="s">
        <v>31</v>
      </c>
      <c r="C910" t="s">
        <v>61</v>
      </c>
      <c r="D910" t="s">
        <v>61</v>
      </c>
      <c r="E910" t="s">
        <v>31</v>
      </c>
      <c r="F910" t="s">
        <v>61</v>
      </c>
      <c r="G910" t="s">
        <v>61</v>
      </c>
      <c r="H910" t="s">
        <v>61</v>
      </c>
      <c r="I910" t="s">
        <v>199</v>
      </c>
      <c r="J910" s="22" t="s">
        <v>117</v>
      </c>
      <c r="K910" s="28">
        <v>19</v>
      </c>
      <c r="L910">
        <v>19</v>
      </c>
      <c r="M910">
        <v>3.6666669999999999</v>
      </c>
      <c r="N910">
        <v>3.5</v>
      </c>
      <c r="O910">
        <v>1</v>
      </c>
      <c r="P910">
        <v>0</v>
      </c>
      <c r="Q910">
        <v>1</v>
      </c>
      <c r="R910">
        <v>0</v>
      </c>
      <c r="S910">
        <v>1</v>
      </c>
      <c r="AR910">
        <v>67.228059999999999</v>
      </c>
      <c r="AS910">
        <v>64.820710000000005</v>
      </c>
      <c r="AT910">
        <v>63.403410000000001</v>
      </c>
      <c r="AU910">
        <v>62.380519999999997</v>
      </c>
      <c r="AV910">
        <v>61.819600000000001</v>
      </c>
      <c r="AW910">
        <v>61.413040000000002</v>
      </c>
      <c r="AX910">
        <v>61.111109999999996</v>
      </c>
      <c r="AY910">
        <v>61.388100000000001</v>
      </c>
      <c r="AZ910">
        <v>64.29956</v>
      </c>
      <c r="BA910">
        <v>68.277460000000005</v>
      </c>
      <c r="BB910">
        <v>72.815809999999999</v>
      </c>
      <c r="BC910">
        <v>77.504419999999996</v>
      </c>
      <c r="BD910">
        <v>81.00694</v>
      </c>
      <c r="BE910">
        <v>83.997789999999995</v>
      </c>
      <c r="BF910">
        <v>85.847380000000001</v>
      </c>
      <c r="BG910">
        <v>86.963859999999997</v>
      </c>
      <c r="BH910">
        <v>87.767679999999999</v>
      </c>
      <c r="BI910">
        <v>87.11206</v>
      </c>
      <c r="BJ910">
        <v>85.174719999999994</v>
      </c>
      <c r="BK910">
        <v>80.703909999999993</v>
      </c>
      <c r="BL910">
        <v>76.017520000000005</v>
      </c>
      <c r="BM910">
        <v>73.148359999999997</v>
      </c>
      <c r="BN910">
        <v>71.411770000000004</v>
      </c>
      <c r="BO910">
        <v>69.842960000000005</v>
      </c>
      <c r="DL910">
        <v>18</v>
      </c>
      <c r="DM910">
        <v>20</v>
      </c>
    </row>
    <row r="911" spans="1:117" x14ac:dyDescent="0.25">
      <c r="A911" t="s">
        <v>62</v>
      </c>
      <c r="B911" t="s">
        <v>186</v>
      </c>
      <c r="C911" t="s">
        <v>61</v>
      </c>
      <c r="D911" t="s">
        <v>61</v>
      </c>
      <c r="E911" t="s">
        <v>186</v>
      </c>
      <c r="F911" t="s">
        <v>61</v>
      </c>
      <c r="G911" t="s">
        <v>61</v>
      </c>
      <c r="H911" t="s">
        <v>61</v>
      </c>
      <c r="I911" t="s">
        <v>199</v>
      </c>
      <c r="J911" s="22" t="s">
        <v>117</v>
      </c>
      <c r="K911" s="28">
        <v>19</v>
      </c>
      <c r="L911">
        <v>19</v>
      </c>
      <c r="M911">
        <v>13.25</v>
      </c>
      <c r="N911">
        <v>13.16667</v>
      </c>
      <c r="O911">
        <v>1</v>
      </c>
      <c r="P911">
        <v>0</v>
      </c>
      <c r="Q911">
        <v>1</v>
      </c>
      <c r="R911">
        <v>0</v>
      </c>
      <c r="S911">
        <v>1</v>
      </c>
      <c r="AR911">
        <v>69.801500000000004</v>
      </c>
      <c r="AS911">
        <v>67.299250000000001</v>
      </c>
      <c r="AT911">
        <v>65.79571</v>
      </c>
      <c r="AU911">
        <v>64.440520000000006</v>
      </c>
      <c r="AV911">
        <v>63.753360000000001</v>
      </c>
      <c r="AW911">
        <v>62.961150000000004</v>
      </c>
      <c r="AX911">
        <v>62.624470000000002</v>
      </c>
      <c r="AY911">
        <v>62.928939999999997</v>
      </c>
      <c r="AZ911">
        <v>65.840140000000005</v>
      </c>
      <c r="BA911">
        <v>70.697479999999999</v>
      </c>
      <c r="BB911">
        <v>76.080910000000003</v>
      </c>
      <c r="BC911">
        <v>80.586150000000004</v>
      </c>
      <c r="BD911">
        <v>83.918310000000005</v>
      </c>
      <c r="BE911">
        <v>86.70138</v>
      </c>
      <c r="BF911">
        <v>88.58569</v>
      </c>
      <c r="BG911">
        <v>89.817970000000003</v>
      </c>
      <c r="BH911">
        <v>90.232200000000006</v>
      </c>
      <c r="BI911">
        <v>89.453969999999998</v>
      </c>
      <c r="BJ911">
        <v>87.416889999999995</v>
      </c>
      <c r="BK911">
        <v>83.151690000000002</v>
      </c>
      <c r="BL911">
        <v>78.932789999999997</v>
      </c>
      <c r="BM911">
        <v>76.138350000000003</v>
      </c>
      <c r="BN911">
        <v>74.354870000000005</v>
      </c>
      <c r="BO911">
        <v>72.506870000000006</v>
      </c>
      <c r="CN911" s="24"/>
      <c r="CO911" s="24"/>
      <c r="CP911" s="24"/>
      <c r="CQ911" s="24"/>
      <c r="CR911" s="24"/>
      <c r="CS911" s="24"/>
      <c r="CT911" s="24"/>
      <c r="CU911" s="24"/>
      <c r="CV911" s="24"/>
      <c r="CW911" s="24"/>
      <c r="CX911" s="24"/>
      <c r="CY911" s="24"/>
      <c r="CZ911" s="24"/>
      <c r="DA911" s="24"/>
      <c r="DB911" s="24"/>
      <c r="DC911" s="24"/>
      <c r="DD911" s="24"/>
      <c r="DE911" s="24"/>
      <c r="DF911" s="24"/>
      <c r="DG911" s="24"/>
      <c r="DH911" s="24"/>
      <c r="DI911" s="24"/>
      <c r="DJ911" s="24"/>
      <c r="DK911" s="24"/>
      <c r="DL911">
        <v>18</v>
      </c>
      <c r="DM911">
        <v>20</v>
      </c>
    </row>
    <row r="912" spans="1:117" hidden="1" x14ac:dyDescent="0.25">
      <c r="A912" t="s">
        <v>62</v>
      </c>
      <c r="B912" t="s">
        <v>101</v>
      </c>
      <c r="C912" t="s">
        <v>61</v>
      </c>
      <c r="D912" t="s">
        <v>61</v>
      </c>
      <c r="E912" t="s">
        <v>61</v>
      </c>
      <c r="F912" t="s">
        <v>61</v>
      </c>
      <c r="G912" t="s">
        <v>61</v>
      </c>
      <c r="H912" t="s">
        <v>101</v>
      </c>
      <c r="I912" t="s">
        <v>199</v>
      </c>
      <c r="J912" s="22" t="s">
        <v>117</v>
      </c>
      <c r="K912" s="28">
        <v>19</v>
      </c>
      <c r="L912">
        <v>19</v>
      </c>
      <c r="M912">
        <v>138.58330000000001</v>
      </c>
      <c r="N912">
        <v>137.58330000000001</v>
      </c>
      <c r="O912">
        <v>1</v>
      </c>
      <c r="P912">
        <v>0</v>
      </c>
      <c r="Q912">
        <v>0</v>
      </c>
      <c r="R912">
        <v>0</v>
      </c>
      <c r="S912" s="28">
        <v>0</v>
      </c>
      <c r="T912">
        <v>2806.2289999999998</v>
      </c>
      <c r="U912">
        <v>2806.326</v>
      </c>
      <c r="V912">
        <v>2816.8560000000002</v>
      </c>
      <c r="W912">
        <v>2819.502</v>
      </c>
      <c r="X912">
        <v>2874.3119999999999</v>
      </c>
      <c r="Y912">
        <v>3130.0210000000002</v>
      </c>
      <c r="Z912">
        <v>3756.712</v>
      </c>
      <c r="AA912">
        <v>4245.8230000000003</v>
      </c>
      <c r="AB912">
        <v>5044.9430000000002</v>
      </c>
      <c r="AC912">
        <v>6104.1130000000003</v>
      </c>
      <c r="AD912">
        <v>6837.5510000000004</v>
      </c>
      <c r="AE912">
        <v>7322.8710000000001</v>
      </c>
      <c r="AF912">
        <v>7712.5519999999997</v>
      </c>
      <c r="AG912">
        <v>8009.0079999999998</v>
      </c>
      <c r="AH912">
        <v>8268.2739999999994</v>
      </c>
      <c r="AI912">
        <v>8335.4490000000005</v>
      </c>
      <c r="AJ912">
        <v>8288.0079999999998</v>
      </c>
      <c r="AK912">
        <v>7720.9629999999997</v>
      </c>
      <c r="AL912">
        <v>6363.1850000000004</v>
      </c>
      <c r="AM912">
        <v>6762.9920000000002</v>
      </c>
      <c r="AN912">
        <v>6435.2209999999995</v>
      </c>
      <c r="AO912">
        <v>5072.0110000000004</v>
      </c>
      <c r="AP912">
        <v>3405.518</v>
      </c>
      <c r="AQ912">
        <v>2950.3</v>
      </c>
      <c r="AR912">
        <v>67.637739999999994</v>
      </c>
      <c r="AS912">
        <v>65.269149999999996</v>
      </c>
      <c r="AT912">
        <v>63.946530000000003</v>
      </c>
      <c r="AU912">
        <v>62.859000000000002</v>
      </c>
      <c r="AV912">
        <v>62.280650000000001</v>
      </c>
      <c r="AW912">
        <v>61.745829999999998</v>
      </c>
      <c r="AX912">
        <v>61.423639999999999</v>
      </c>
      <c r="AY912">
        <v>61.596670000000003</v>
      </c>
      <c r="AZ912">
        <v>64.405950000000004</v>
      </c>
      <c r="BA912">
        <v>68.798180000000002</v>
      </c>
      <c r="BB912">
        <v>73.721540000000005</v>
      </c>
      <c r="BC912">
        <v>78.411349999999999</v>
      </c>
      <c r="BD912">
        <v>81.84402</v>
      </c>
      <c r="BE912">
        <v>84.698530000000005</v>
      </c>
      <c r="BF912">
        <v>86.445970000000003</v>
      </c>
      <c r="BG912">
        <v>87.916219999999996</v>
      </c>
      <c r="BH912">
        <v>88.47645</v>
      </c>
      <c r="BI912">
        <v>87.464870000000005</v>
      </c>
      <c r="BJ912">
        <v>85.37885</v>
      </c>
      <c r="BK912">
        <v>80.994770000000003</v>
      </c>
      <c r="BL912">
        <v>76.566879999999998</v>
      </c>
      <c r="BM912">
        <v>73.665869999999998</v>
      </c>
      <c r="BN912">
        <v>71.908389999999997</v>
      </c>
      <c r="BO912">
        <v>70.250219999999999</v>
      </c>
      <c r="BP912">
        <v>-20.061440000000001</v>
      </c>
      <c r="BQ912">
        <v>-27.078710000000001</v>
      </c>
      <c r="BR912">
        <v>-31.226870000000002</v>
      </c>
      <c r="BS912">
        <v>-22.56052</v>
      </c>
      <c r="BT912">
        <v>-24.965050000000002</v>
      </c>
      <c r="BU912">
        <v>-6.765911</v>
      </c>
      <c r="BV912">
        <v>-65.530410000000003</v>
      </c>
      <c r="BW912">
        <v>17.204989999999999</v>
      </c>
      <c r="BX912">
        <v>20.373830000000002</v>
      </c>
      <c r="BY912">
        <v>21.333079999999999</v>
      </c>
      <c r="BZ912">
        <v>42.247880000000002</v>
      </c>
      <c r="CA912">
        <v>64.29956</v>
      </c>
      <c r="CB912">
        <v>65.602189999999993</v>
      </c>
      <c r="CC912">
        <v>66.582939999999994</v>
      </c>
      <c r="CD912">
        <v>24.242470000000001</v>
      </c>
      <c r="CE912">
        <v>-30.701899999999998</v>
      </c>
      <c r="CF912">
        <v>-118.9586</v>
      </c>
      <c r="CG912">
        <v>262.06130000000002</v>
      </c>
      <c r="CH912">
        <v>1295.443</v>
      </c>
      <c r="CI912">
        <v>210.3946</v>
      </c>
      <c r="CJ912">
        <v>30.70609</v>
      </c>
      <c r="CK912">
        <v>68.457830000000001</v>
      </c>
      <c r="CL912">
        <v>34.01773</v>
      </c>
      <c r="CM912">
        <v>14.37604</v>
      </c>
      <c r="CN912">
        <v>57.3431</v>
      </c>
      <c r="CO912">
        <v>47.500279999999997</v>
      </c>
      <c r="CP912">
        <v>49.523470000000003</v>
      </c>
      <c r="CQ912">
        <v>49.811689999999999</v>
      </c>
      <c r="CR912">
        <v>49.770949999999999</v>
      </c>
      <c r="CS912">
        <v>59.22739</v>
      </c>
      <c r="CT912">
        <v>56.816400000000002</v>
      </c>
      <c r="CU912">
        <v>50.741010000000003</v>
      </c>
      <c r="CV912">
        <v>75.033249999999995</v>
      </c>
      <c r="CW912">
        <v>93.590249999999997</v>
      </c>
      <c r="CX912">
        <v>127.72020000000001</v>
      </c>
      <c r="CY912">
        <v>109.30419999999999</v>
      </c>
      <c r="CZ912">
        <v>103.7534</v>
      </c>
      <c r="DA912">
        <v>108.57340000000001</v>
      </c>
      <c r="DB912">
        <v>132.4615</v>
      </c>
      <c r="DC912">
        <v>154.5538</v>
      </c>
      <c r="DD912">
        <v>225.08369999999999</v>
      </c>
      <c r="DE912">
        <v>187.75200000000001</v>
      </c>
      <c r="DF912">
        <v>298.77519999999998</v>
      </c>
      <c r="DG912">
        <v>190.65049999999999</v>
      </c>
      <c r="DH912">
        <v>187.51329999999999</v>
      </c>
      <c r="DI912">
        <v>128.08420000000001</v>
      </c>
      <c r="DJ912">
        <v>101.3776</v>
      </c>
      <c r="DK912">
        <v>97.051199999999994</v>
      </c>
      <c r="DL912">
        <v>18</v>
      </c>
      <c r="DM912">
        <v>20</v>
      </c>
    </row>
    <row r="913" spans="1:117" hidden="1" x14ac:dyDescent="0.25">
      <c r="A913" t="s">
        <v>62</v>
      </c>
      <c r="B913" t="s">
        <v>33</v>
      </c>
      <c r="C913" t="s">
        <v>61</v>
      </c>
      <c r="D913" t="s">
        <v>61</v>
      </c>
      <c r="E913" t="s">
        <v>33</v>
      </c>
      <c r="F913" t="s">
        <v>61</v>
      </c>
      <c r="G913" t="s">
        <v>61</v>
      </c>
      <c r="H913" t="s">
        <v>61</v>
      </c>
      <c r="I913" t="s">
        <v>199</v>
      </c>
      <c r="J913" s="22" t="s">
        <v>117</v>
      </c>
      <c r="K913" s="28">
        <v>19</v>
      </c>
      <c r="L913">
        <v>19</v>
      </c>
      <c r="M913">
        <v>336.55</v>
      </c>
      <c r="N913">
        <v>334.55</v>
      </c>
      <c r="O913">
        <v>1</v>
      </c>
      <c r="P913">
        <v>0</v>
      </c>
      <c r="Q913">
        <v>0</v>
      </c>
      <c r="R913">
        <v>0</v>
      </c>
      <c r="S913" s="28">
        <v>0</v>
      </c>
      <c r="T913">
        <v>20899.34</v>
      </c>
      <c r="U913">
        <v>20378.07</v>
      </c>
      <c r="V913">
        <v>20164.66</v>
      </c>
      <c r="W913">
        <v>20396.71</v>
      </c>
      <c r="X913">
        <v>21153.26</v>
      </c>
      <c r="Y913">
        <v>22366.75</v>
      </c>
      <c r="Z913">
        <v>25856.16</v>
      </c>
      <c r="AA913">
        <v>26150.46</v>
      </c>
      <c r="AB913">
        <v>28596.35</v>
      </c>
      <c r="AC913">
        <v>29635.84</v>
      </c>
      <c r="AD913">
        <v>32051.96</v>
      </c>
      <c r="AE913">
        <v>34191.160000000003</v>
      </c>
      <c r="AF913">
        <v>35877.279999999999</v>
      </c>
      <c r="AG913">
        <v>37540.31</v>
      </c>
      <c r="AH913">
        <v>38992.35</v>
      </c>
      <c r="AI913">
        <v>40527.279999999999</v>
      </c>
      <c r="AJ913">
        <v>42262.05</v>
      </c>
      <c r="AK913">
        <v>41341.43</v>
      </c>
      <c r="AL913">
        <v>37901.57</v>
      </c>
      <c r="AM913">
        <v>43253.41</v>
      </c>
      <c r="AN913">
        <v>40424.54</v>
      </c>
      <c r="AO913">
        <v>35133.370000000003</v>
      </c>
      <c r="AP913">
        <v>27939.39</v>
      </c>
      <c r="AQ913">
        <v>23527.17</v>
      </c>
      <c r="AR913">
        <v>65.499170000000007</v>
      </c>
      <c r="AS913">
        <v>63.72645</v>
      </c>
      <c r="AT913">
        <v>62.588990000000003</v>
      </c>
      <c r="AU913">
        <v>61.636870000000002</v>
      </c>
      <c r="AV913">
        <v>60.910020000000003</v>
      </c>
      <c r="AW913">
        <v>60.318530000000003</v>
      </c>
      <c r="AX913">
        <v>59.950809999999997</v>
      </c>
      <c r="AY913">
        <v>60.482889999999998</v>
      </c>
      <c r="AZ913">
        <v>63.514589999999998</v>
      </c>
      <c r="BA913">
        <v>68.447860000000006</v>
      </c>
      <c r="BB913">
        <v>73.683390000000003</v>
      </c>
      <c r="BC913">
        <v>77.587320000000005</v>
      </c>
      <c r="BD913">
        <v>80.53246</v>
      </c>
      <c r="BE913">
        <v>83.256659999999997</v>
      </c>
      <c r="BF913">
        <v>84.445269999999994</v>
      </c>
      <c r="BG913">
        <v>86.241</v>
      </c>
      <c r="BH913">
        <v>85.556150000000002</v>
      </c>
      <c r="BI913">
        <v>83.646460000000005</v>
      </c>
      <c r="BJ913">
        <v>81.598070000000007</v>
      </c>
      <c r="BK913">
        <v>77.892259999999993</v>
      </c>
      <c r="BL913">
        <v>73.992699999999999</v>
      </c>
      <c r="BM913">
        <v>70.871939999999995</v>
      </c>
      <c r="BN913">
        <v>69.035870000000003</v>
      </c>
      <c r="BO913">
        <v>67.250429999999994</v>
      </c>
      <c r="BP913">
        <v>-263.72669999999999</v>
      </c>
      <c r="BQ913">
        <v>-226.63419999999999</v>
      </c>
      <c r="BR913">
        <v>-200.86510000000001</v>
      </c>
      <c r="BS913">
        <v>-146.4915</v>
      </c>
      <c r="BT913">
        <v>-73.62424</v>
      </c>
      <c r="BU913">
        <v>-60.938429999999997</v>
      </c>
      <c r="BV913">
        <v>-54.612740000000002</v>
      </c>
      <c r="BW913">
        <v>31.63804</v>
      </c>
      <c r="BX913">
        <v>26.592860000000002</v>
      </c>
      <c r="BY913">
        <v>64.337239999999994</v>
      </c>
      <c r="BZ913">
        <v>238.56399999999999</v>
      </c>
      <c r="CA913">
        <v>222.03739999999999</v>
      </c>
      <c r="CB913">
        <v>508.20580000000001</v>
      </c>
      <c r="CC913">
        <v>375.53269999999998</v>
      </c>
      <c r="CD913">
        <v>188.75139999999999</v>
      </c>
      <c r="CE913">
        <v>-269.6028</v>
      </c>
      <c r="CF913">
        <v>-759.6463</v>
      </c>
      <c r="CG913">
        <v>1525.221</v>
      </c>
      <c r="CH913">
        <v>5933.4359999999997</v>
      </c>
      <c r="CI913">
        <v>-14.536799999999999</v>
      </c>
      <c r="CJ913">
        <v>-185.33860000000001</v>
      </c>
      <c r="CK913">
        <v>-86.081919999999997</v>
      </c>
      <c r="CL913">
        <v>-127.0192</v>
      </c>
      <c r="CM913">
        <v>-208.70949999999999</v>
      </c>
      <c r="CN913">
        <v>1123.758</v>
      </c>
      <c r="CO913">
        <v>1032.346</v>
      </c>
      <c r="CP913">
        <v>980.80139999999994</v>
      </c>
      <c r="CQ913">
        <v>866.54700000000003</v>
      </c>
      <c r="CR913">
        <v>996.38900000000001</v>
      </c>
      <c r="CS913">
        <v>700.15390000000002</v>
      </c>
      <c r="CT913">
        <v>807.02319999999997</v>
      </c>
      <c r="CU913">
        <v>805.16300000000001</v>
      </c>
      <c r="CV913">
        <v>951.09410000000003</v>
      </c>
      <c r="CW913">
        <v>1319.9829999999999</v>
      </c>
      <c r="CX913">
        <v>2266.86</v>
      </c>
      <c r="CY913">
        <v>2186.2170000000001</v>
      </c>
      <c r="CZ913">
        <v>2455.5349999999999</v>
      </c>
      <c r="DA913">
        <v>2435.5949999999998</v>
      </c>
      <c r="DB913">
        <v>2590.1579999999999</v>
      </c>
      <c r="DC913">
        <v>2648.98</v>
      </c>
      <c r="DD913">
        <v>2648.0810000000001</v>
      </c>
      <c r="DE913">
        <v>2155.6039999999998</v>
      </c>
      <c r="DF913">
        <v>2727.1480000000001</v>
      </c>
      <c r="DG913">
        <v>2196.0839999999998</v>
      </c>
      <c r="DH913">
        <v>2284.1729999999998</v>
      </c>
      <c r="DI913">
        <v>1996.2719999999999</v>
      </c>
      <c r="DJ913">
        <v>1602.59</v>
      </c>
      <c r="DK913">
        <v>1857.5350000000001</v>
      </c>
      <c r="DL913">
        <v>18</v>
      </c>
      <c r="DM913">
        <v>20</v>
      </c>
    </row>
    <row r="914" spans="1:117" x14ac:dyDescent="0.25">
      <c r="A914" t="s">
        <v>62</v>
      </c>
      <c r="B914" t="s">
        <v>35</v>
      </c>
      <c r="C914" t="s">
        <v>61</v>
      </c>
      <c r="D914" t="s">
        <v>61</v>
      </c>
      <c r="E914" t="s">
        <v>35</v>
      </c>
      <c r="F914" t="s">
        <v>61</v>
      </c>
      <c r="G914" t="s">
        <v>61</v>
      </c>
      <c r="H914" t="s">
        <v>61</v>
      </c>
      <c r="I914" t="s">
        <v>199</v>
      </c>
      <c r="J914" s="22" t="s">
        <v>117</v>
      </c>
      <c r="K914" s="28">
        <v>19</v>
      </c>
      <c r="L914">
        <v>19</v>
      </c>
      <c r="M914">
        <v>11.58333</v>
      </c>
      <c r="N914">
        <v>11.58333</v>
      </c>
      <c r="O914">
        <v>1</v>
      </c>
      <c r="P914">
        <v>0</v>
      </c>
      <c r="Q914">
        <v>1</v>
      </c>
      <c r="R914">
        <v>0</v>
      </c>
      <c r="S914">
        <v>1</v>
      </c>
      <c r="AR914">
        <v>67.387180000000001</v>
      </c>
      <c r="AS914">
        <v>64.559640000000002</v>
      </c>
      <c r="AT914">
        <v>62.950870000000002</v>
      </c>
      <c r="AU914">
        <v>62.10848</v>
      </c>
      <c r="AV914">
        <v>61.551029999999997</v>
      </c>
      <c r="AW914">
        <v>61.057650000000002</v>
      </c>
      <c r="AX914">
        <v>60.509169999999997</v>
      </c>
      <c r="AY914">
        <v>61.085599999999999</v>
      </c>
      <c r="AZ914">
        <v>64.050079999999994</v>
      </c>
      <c r="BA914">
        <v>69.821129999999997</v>
      </c>
      <c r="BB914">
        <v>75.492350000000002</v>
      </c>
      <c r="BC914">
        <v>80.162559999999999</v>
      </c>
      <c r="BD914">
        <v>83.847120000000004</v>
      </c>
      <c r="BE914">
        <v>87.108429999999998</v>
      </c>
      <c r="BF914">
        <v>88.950149999999994</v>
      </c>
      <c r="BG914">
        <v>89.610820000000004</v>
      </c>
      <c r="BH914">
        <v>89.26397</v>
      </c>
      <c r="BI914">
        <v>87.906599999999997</v>
      </c>
      <c r="BJ914">
        <v>85.435469999999995</v>
      </c>
      <c r="BK914">
        <v>81.919669999999996</v>
      </c>
      <c r="BL914">
        <v>78.204639999999998</v>
      </c>
      <c r="BM914">
        <v>74.877480000000006</v>
      </c>
      <c r="BN914">
        <v>72.673879999999997</v>
      </c>
      <c r="BO914">
        <v>70.592420000000004</v>
      </c>
      <c r="DL914">
        <v>18</v>
      </c>
      <c r="DM914">
        <v>20</v>
      </c>
    </row>
    <row r="915" spans="1:117" hidden="1" x14ac:dyDescent="0.25">
      <c r="A915" t="s">
        <v>62</v>
      </c>
      <c r="B915" t="s">
        <v>203</v>
      </c>
      <c r="C915" t="s">
        <v>61</v>
      </c>
      <c r="D915" t="s">
        <v>61</v>
      </c>
      <c r="E915" t="s">
        <v>61</v>
      </c>
      <c r="F915" t="s">
        <v>98</v>
      </c>
      <c r="G915" t="s">
        <v>61</v>
      </c>
      <c r="H915" t="s">
        <v>61</v>
      </c>
      <c r="I915" t="s">
        <v>199</v>
      </c>
      <c r="J915" s="22" t="s">
        <v>117</v>
      </c>
      <c r="K915" s="28">
        <v>19</v>
      </c>
      <c r="L915">
        <v>19</v>
      </c>
      <c r="M915">
        <v>88.8</v>
      </c>
      <c r="N915">
        <v>88.4</v>
      </c>
      <c r="O915">
        <v>1</v>
      </c>
      <c r="P915">
        <v>0</v>
      </c>
      <c r="Q915">
        <v>0</v>
      </c>
      <c r="R915">
        <v>0</v>
      </c>
      <c r="S915" s="28">
        <v>0</v>
      </c>
      <c r="T915">
        <v>9579.5040000000008</v>
      </c>
      <c r="U915">
        <v>9196.2119999999995</v>
      </c>
      <c r="V915">
        <v>9038.6919999999991</v>
      </c>
      <c r="W915">
        <v>9266.259</v>
      </c>
      <c r="X915">
        <v>9417.4940000000006</v>
      </c>
      <c r="Y915">
        <v>9696.2160000000003</v>
      </c>
      <c r="Z915">
        <v>10792.25</v>
      </c>
      <c r="AA915">
        <v>10572.74</v>
      </c>
      <c r="AB915">
        <v>11879.35</v>
      </c>
      <c r="AC915">
        <v>11707.77</v>
      </c>
      <c r="AD915">
        <v>11751.75</v>
      </c>
      <c r="AE915">
        <v>12304.27</v>
      </c>
      <c r="AF915">
        <v>12995.96</v>
      </c>
      <c r="AG915">
        <v>13777.11</v>
      </c>
      <c r="AH915">
        <v>14651.9</v>
      </c>
      <c r="AI915">
        <v>15675.98</v>
      </c>
      <c r="AJ915">
        <v>16812.09</v>
      </c>
      <c r="AK915">
        <v>16510.849999999999</v>
      </c>
      <c r="AL915">
        <v>14518.37</v>
      </c>
      <c r="AM915">
        <v>17919.23</v>
      </c>
      <c r="AN915">
        <v>17903.82</v>
      </c>
      <c r="AO915">
        <v>16724.009999999998</v>
      </c>
      <c r="AP915">
        <v>14205.06</v>
      </c>
      <c r="AQ915">
        <v>11368.67</v>
      </c>
      <c r="AR915">
        <v>65.332689999999999</v>
      </c>
      <c r="AS915">
        <v>63.58117</v>
      </c>
      <c r="AT915">
        <v>62.472239999999999</v>
      </c>
      <c r="AU915">
        <v>61.52834</v>
      </c>
      <c r="AV915">
        <v>60.82009</v>
      </c>
      <c r="AW915">
        <v>60.265360000000001</v>
      </c>
      <c r="AX915">
        <v>59.947209999999998</v>
      </c>
      <c r="AY915">
        <v>60.496040000000001</v>
      </c>
      <c r="AZ915">
        <v>63.462400000000002</v>
      </c>
      <c r="BA915">
        <v>68.307450000000003</v>
      </c>
      <c r="BB915">
        <v>73.460740000000001</v>
      </c>
      <c r="BC915">
        <v>77.279839999999993</v>
      </c>
      <c r="BD915">
        <v>80.170789999999997</v>
      </c>
      <c r="BE915">
        <v>82.833830000000006</v>
      </c>
      <c r="BF915">
        <v>83.964129999999997</v>
      </c>
      <c r="BG915">
        <v>85.888019999999997</v>
      </c>
      <c r="BH915">
        <v>85.311700000000002</v>
      </c>
      <c r="BI915">
        <v>83.355040000000002</v>
      </c>
      <c r="BJ915">
        <v>81.313749999999999</v>
      </c>
      <c r="BK915">
        <v>77.583389999999994</v>
      </c>
      <c r="BL915">
        <v>73.697490000000002</v>
      </c>
      <c r="BM915">
        <v>70.593440000000001</v>
      </c>
      <c r="BN915">
        <v>68.793120000000002</v>
      </c>
      <c r="BO915">
        <v>67.072800000000001</v>
      </c>
      <c r="BP915">
        <v>-53.122920000000001</v>
      </c>
      <c r="BQ915">
        <v>-48.698320000000002</v>
      </c>
      <c r="BR915">
        <v>-30.050249999999998</v>
      </c>
      <c r="BS915">
        <v>-8.8843700000000005</v>
      </c>
      <c r="BT915">
        <v>17.265830000000001</v>
      </c>
      <c r="BU915">
        <v>10.905200000000001</v>
      </c>
      <c r="BV915">
        <v>-141.63759999999999</v>
      </c>
      <c r="BW915">
        <v>-26.35239</v>
      </c>
      <c r="BX915">
        <v>58.495310000000003</v>
      </c>
      <c r="BY915">
        <v>71.860159999999993</v>
      </c>
      <c r="BZ915">
        <v>104.646</v>
      </c>
      <c r="CA915">
        <v>131.8389</v>
      </c>
      <c r="CB915">
        <v>104.7856</v>
      </c>
      <c r="CC915">
        <v>55.917380000000001</v>
      </c>
      <c r="CD915">
        <v>-19.90643</v>
      </c>
      <c r="CE915">
        <v>-157.8383</v>
      </c>
      <c r="CF915">
        <v>-215.90549999999999</v>
      </c>
      <c r="CG915">
        <v>1036.2539999999999</v>
      </c>
      <c r="CH915">
        <v>3739.09</v>
      </c>
      <c r="CI915">
        <v>484.24779999999998</v>
      </c>
      <c r="CJ915">
        <v>-44.002400000000002</v>
      </c>
      <c r="CK915">
        <v>16.636299999999999</v>
      </c>
      <c r="CL915">
        <v>55.82159</v>
      </c>
      <c r="CM915">
        <v>86.155029999999996</v>
      </c>
      <c r="CN915">
        <v>462.79759999999999</v>
      </c>
      <c r="CO915">
        <v>411.32909999999998</v>
      </c>
      <c r="CP915">
        <v>380.13720000000001</v>
      </c>
      <c r="CQ915">
        <v>369.2217</v>
      </c>
      <c r="CR915">
        <v>324.85199999999998</v>
      </c>
      <c r="CS915">
        <v>234.07839999999999</v>
      </c>
      <c r="CT915">
        <v>239.74160000000001</v>
      </c>
      <c r="CU915">
        <v>220.881</v>
      </c>
      <c r="CV915">
        <v>278.25139999999999</v>
      </c>
      <c r="CW915">
        <v>508.21480000000003</v>
      </c>
      <c r="CX915">
        <v>927.80229999999995</v>
      </c>
      <c r="CY915">
        <v>1095.1849999999999</v>
      </c>
      <c r="CZ915">
        <v>1052.8689999999999</v>
      </c>
      <c r="DA915">
        <v>1022.807</v>
      </c>
      <c r="DB915">
        <v>1148.3219999999999</v>
      </c>
      <c r="DC915">
        <v>1277.152</v>
      </c>
      <c r="DD915">
        <v>1188.5319999999999</v>
      </c>
      <c r="DE915">
        <v>951.1241</v>
      </c>
      <c r="DF915">
        <v>1101.154</v>
      </c>
      <c r="DG915">
        <v>661.30269999999996</v>
      </c>
      <c r="DH915">
        <v>781.06569999999999</v>
      </c>
      <c r="DI915">
        <v>726.33699999999999</v>
      </c>
      <c r="DJ915">
        <v>689.01099999999997</v>
      </c>
      <c r="DK915">
        <v>890.54920000000004</v>
      </c>
      <c r="DL915">
        <v>18</v>
      </c>
      <c r="DM915">
        <v>20</v>
      </c>
    </row>
    <row r="916" spans="1:117" x14ac:dyDescent="0.25">
      <c r="A916" t="s">
        <v>62</v>
      </c>
      <c r="B916" t="s">
        <v>209</v>
      </c>
      <c r="C916" t="s">
        <v>61</v>
      </c>
      <c r="D916" t="s">
        <v>61</v>
      </c>
      <c r="E916" t="s">
        <v>61</v>
      </c>
      <c r="F916" t="s">
        <v>61</v>
      </c>
      <c r="G916" t="s">
        <v>61</v>
      </c>
      <c r="H916" t="s">
        <v>209</v>
      </c>
      <c r="I916" t="s">
        <v>183</v>
      </c>
      <c r="J916" s="22" t="s">
        <v>117</v>
      </c>
      <c r="K916" s="28">
        <v>19</v>
      </c>
      <c r="L916">
        <v>19</v>
      </c>
      <c r="M916">
        <v>7.75</v>
      </c>
      <c r="N916">
        <v>7.5</v>
      </c>
      <c r="O916">
        <v>1</v>
      </c>
      <c r="P916">
        <v>0</v>
      </c>
      <c r="Q916">
        <v>1</v>
      </c>
      <c r="R916">
        <v>0</v>
      </c>
      <c r="S916">
        <v>1</v>
      </c>
      <c r="AR916">
        <v>67.3125</v>
      </c>
      <c r="AS916">
        <v>65.286540000000002</v>
      </c>
      <c r="AT916">
        <v>63.674039999999998</v>
      </c>
      <c r="AU916">
        <v>62.130769999999998</v>
      </c>
      <c r="AV916">
        <v>61.330770000000001</v>
      </c>
      <c r="AW916">
        <v>60.395189999999999</v>
      </c>
      <c r="AX916">
        <v>59.64038</v>
      </c>
      <c r="AY916">
        <v>60.02308</v>
      </c>
      <c r="AZ916">
        <v>62.598080000000003</v>
      </c>
      <c r="BA916">
        <v>67.600960000000001</v>
      </c>
      <c r="BB916">
        <v>73.789420000000007</v>
      </c>
      <c r="BC916">
        <v>78.711539999999999</v>
      </c>
      <c r="BD916">
        <v>82.931730000000002</v>
      </c>
      <c r="BE916">
        <v>86.713459999999998</v>
      </c>
      <c r="BF916">
        <v>88.956729999999993</v>
      </c>
      <c r="BG916">
        <v>90.044229999999999</v>
      </c>
      <c r="BH916">
        <v>89.841350000000006</v>
      </c>
      <c r="BI916">
        <v>89.020189999999999</v>
      </c>
      <c r="BJ916">
        <v>86.811539999999994</v>
      </c>
      <c r="BK916">
        <v>83.227890000000002</v>
      </c>
      <c r="BL916">
        <v>78.376919999999998</v>
      </c>
      <c r="BM916">
        <v>74.450959999999995</v>
      </c>
      <c r="BN916">
        <v>71.545190000000005</v>
      </c>
      <c r="BO916">
        <v>69.292310000000001</v>
      </c>
      <c r="DL916">
        <v>18</v>
      </c>
      <c r="DM916">
        <v>19</v>
      </c>
    </row>
    <row r="917" spans="1:117" hidden="1" x14ac:dyDescent="0.25">
      <c r="A917" t="s">
        <v>62</v>
      </c>
      <c r="B917" t="s">
        <v>109</v>
      </c>
      <c r="C917" t="s">
        <v>61</v>
      </c>
      <c r="D917" t="s">
        <v>109</v>
      </c>
      <c r="E917" t="s">
        <v>61</v>
      </c>
      <c r="F917" t="s">
        <v>61</v>
      </c>
      <c r="G917" t="s">
        <v>61</v>
      </c>
      <c r="H917" t="s">
        <v>61</v>
      </c>
      <c r="I917" t="s">
        <v>183</v>
      </c>
      <c r="J917" s="22" t="s">
        <v>117</v>
      </c>
      <c r="K917" s="28">
        <v>19</v>
      </c>
      <c r="L917">
        <v>19</v>
      </c>
      <c r="M917">
        <v>57.5</v>
      </c>
      <c r="N917">
        <v>57.5</v>
      </c>
      <c r="O917">
        <v>1</v>
      </c>
      <c r="P917">
        <v>0</v>
      </c>
      <c r="Q917">
        <v>0</v>
      </c>
      <c r="R917">
        <v>1</v>
      </c>
      <c r="S917" s="28">
        <v>1</v>
      </c>
      <c r="AR917">
        <v>67.333330000000004</v>
      </c>
      <c r="AS917">
        <v>64.916669999999996</v>
      </c>
      <c r="AT917">
        <v>63.666670000000003</v>
      </c>
      <c r="AU917">
        <v>62.625</v>
      </c>
      <c r="AV917">
        <v>61.875</v>
      </c>
      <c r="AW917">
        <v>61.458329999999997</v>
      </c>
      <c r="AX917">
        <v>61.5</v>
      </c>
      <c r="AY917">
        <v>62.125</v>
      </c>
      <c r="AZ917">
        <v>64.833330000000004</v>
      </c>
      <c r="BA917">
        <v>69</v>
      </c>
      <c r="BB917">
        <v>73.833330000000004</v>
      </c>
      <c r="BC917">
        <v>78.791669999999996</v>
      </c>
      <c r="BD917">
        <v>82.291669999999996</v>
      </c>
      <c r="BE917">
        <v>85.166669999999996</v>
      </c>
      <c r="BF917">
        <v>86.958330000000004</v>
      </c>
      <c r="BG917">
        <v>88.25</v>
      </c>
      <c r="BH917">
        <v>89.041669999999996</v>
      </c>
      <c r="BI917">
        <v>88.083330000000004</v>
      </c>
      <c r="BJ917">
        <v>85.708330000000004</v>
      </c>
      <c r="BK917">
        <v>80.833330000000004</v>
      </c>
      <c r="BL917">
        <v>76.166669999999996</v>
      </c>
      <c r="BM917">
        <v>73.208330000000004</v>
      </c>
      <c r="BN917">
        <v>71.541669999999996</v>
      </c>
      <c r="BO917">
        <v>70</v>
      </c>
      <c r="DL917">
        <v>18</v>
      </c>
      <c r="DM917">
        <v>19</v>
      </c>
    </row>
    <row r="918" spans="1:117" hidden="1" x14ac:dyDescent="0.25">
      <c r="A918" t="s">
        <v>62</v>
      </c>
      <c r="B918" t="s">
        <v>203</v>
      </c>
      <c r="C918" t="s">
        <v>61</v>
      </c>
      <c r="D918" t="s">
        <v>61</v>
      </c>
      <c r="E918" t="s">
        <v>61</v>
      </c>
      <c r="F918" t="s">
        <v>98</v>
      </c>
      <c r="G918" t="s">
        <v>61</v>
      </c>
      <c r="H918" t="s">
        <v>61</v>
      </c>
      <c r="I918" t="s">
        <v>183</v>
      </c>
      <c r="J918" s="22" t="s">
        <v>117</v>
      </c>
      <c r="K918" s="28">
        <v>19</v>
      </c>
      <c r="L918">
        <v>19</v>
      </c>
      <c r="M918">
        <v>88.8</v>
      </c>
      <c r="N918">
        <v>88.4</v>
      </c>
      <c r="O918">
        <v>1</v>
      </c>
      <c r="P918">
        <v>0</v>
      </c>
      <c r="Q918">
        <v>0</v>
      </c>
      <c r="R918">
        <v>0</v>
      </c>
      <c r="S918" s="28">
        <v>0</v>
      </c>
      <c r="T918">
        <v>9579.5040000000008</v>
      </c>
      <c r="U918">
        <v>9196.2119999999995</v>
      </c>
      <c r="V918">
        <v>9038.6919999999991</v>
      </c>
      <c r="W918">
        <v>9266.259</v>
      </c>
      <c r="X918">
        <v>9417.4940000000006</v>
      </c>
      <c r="Y918">
        <v>9696.2160000000003</v>
      </c>
      <c r="Z918">
        <v>10792.25</v>
      </c>
      <c r="AA918">
        <v>10572.74</v>
      </c>
      <c r="AB918">
        <v>11879.35</v>
      </c>
      <c r="AC918">
        <v>11707.77</v>
      </c>
      <c r="AD918">
        <v>11751.75</v>
      </c>
      <c r="AE918">
        <v>12304.27</v>
      </c>
      <c r="AF918">
        <v>12995.96</v>
      </c>
      <c r="AG918">
        <v>13777.11</v>
      </c>
      <c r="AH918">
        <v>14651.9</v>
      </c>
      <c r="AI918">
        <v>15675.98</v>
      </c>
      <c r="AJ918">
        <v>16812.09</v>
      </c>
      <c r="AK918">
        <v>16510.849999999999</v>
      </c>
      <c r="AL918">
        <v>14518.37</v>
      </c>
      <c r="AM918">
        <v>17919.23</v>
      </c>
      <c r="AN918">
        <v>17903.82</v>
      </c>
      <c r="AO918">
        <v>16724.009999999998</v>
      </c>
      <c r="AP918">
        <v>14205.06</v>
      </c>
      <c r="AQ918">
        <v>11368.67</v>
      </c>
      <c r="AR918">
        <v>65.332689999999999</v>
      </c>
      <c r="AS918">
        <v>63.58117</v>
      </c>
      <c r="AT918">
        <v>62.472239999999999</v>
      </c>
      <c r="AU918">
        <v>61.52834</v>
      </c>
      <c r="AV918">
        <v>60.82009</v>
      </c>
      <c r="AW918">
        <v>60.265360000000001</v>
      </c>
      <c r="AX918">
        <v>59.947209999999998</v>
      </c>
      <c r="AY918">
        <v>60.496040000000001</v>
      </c>
      <c r="AZ918">
        <v>63.462400000000002</v>
      </c>
      <c r="BA918">
        <v>68.307450000000003</v>
      </c>
      <c r="BB918">
        <v>73.460740000000001</v>
      </c>
      <c r="BC918">
        <v>77.279839999999993</v>
      </c>
      <c r="BD918">
        <v>80.170789999999997</v>
      </c>
      <c r="BE918">
        <v>82.833830000000006</v>
      </c>
      <c r="BF918">
        <v>83.964129999999997</v>
      </c>
      <c r="BG918">
        <v>85.888019999999997</v>
      </c>
      <c r="BH918">
        <v>85.311700000000002</v>
      </c>
      <c r="BI918">
        <v>83.355040000000002</v>
      </c>
      <c r="BJ918">
        <v>81.313749999999999</v>
      </c>
      <c r="BK918">
        <v>77.583389999999994</v>
      </c>
      <c r="BL918">
        <v>73.697490000000002</v>
      </c>
      <c r="BM918">
        <v>70.593440000000001</v>
      </c>
      <c r="BN918">
        <v>68.793120000000002</v>
      </c>
      <c r="BO918">
        <v>67.072800000000001</v>
      </c>
      <c r="BP918">
        <v>-53.122920000000001</v>
      </c>
      <c r="BQ918">
        <v>-48.698320000000002</v>
      </c>
      <c r="BR918">
        <v>-30.050249999999998</v>
      </c>
      <c r="BS918">
        <v>-8.8843700000000005</v>
      </c>
      <c r="BT918">
        <v>17.265830000000001</v>
      </c>
      <c r="BU918">
        <v>10.905200000000001</v>
      </c>
      <c r="BV918">
        <v>-141.63759999999999</v>
      </c>
      <c r="BW918">
        <v>-26.35239</v>
      </c>
      <c r="BX918">
        <v>58.495310000000003</v>
      </c>
      <c r="BY918">
        <v>71.860159999999993</v>
      </c>
      <c r="BZ918">
        <v>104.646</v>
      </c>
      <c r="CA918">
        <v>131.8389</v>
      </c>
      <c r="CB918">
        <v>104.7856</v>
      </c>
      <c r="CC918">
        <v>55.917380000000001</v>
      </c>
      <c r="CD918">
        <v>-19.90643</v>
      </c>
      <c r="CE918">
        <v>-157.8383</v>
      </c>
      <c r="CF918">
        <v>-215.90549999999999</v>
      </c>
      <c r="CG918">
        <v>1036.2539999999999</v>
      </c>
      <c r="CH918">
        <v>3739.09</v>
      </c>
      <c r="CI918">
        <v>484.24779999999998</v>
      </c>
      <c r="CJ918">
        <v>-44.002400000000002</v>
      </c>
      <c r="CK918">
        <v>16.636299999999999</v>
      </c>
      <c r="CL918">
        <v>55.82159</v>
      </c>
      <c r="CM918">
        <v>86.155029999999996</v>
      </c>
      <c r="CN918">
        <v>462.79759999999999</v>
      </c>
      <c r="CO918">
        <v>411.32909999999998</v>
      </c>
      <c r="CP918">
        <v>380.13720000000001</v>
      </c>
      <c r="CQ918">
        <v>369.2217</v>
      </c>
      <c r="CR918">
        <v>324.85199999999998</v>
      </c>
      <c r="CS918">
        <v>234.07839999999999</v>
      </c>
      <c r="CT918">
        <v>239.74160000000001</v>
      </c>
      <c r="CU918">
        <v>220.881</v>
      </c>
      <c r="CV918">
        <v>278.25139999999999</v>
      </c>
      <c r="CW918">
        <v>508.21480000000003</v>
      </c>
      <c r="CX918">
        <v>927.80229999999995</v>
      </c>
      <c r="CY918">
        <v>1095.1849999999999</v>
      </c>
      <c r="CZ918">
        <v>1052.8689999999999</v>
      </c>
      <c r="DA918">
        <v>1022.807</v>
      </c>
      <c r="DB918">
        <v>1148.3219999999999</v>
      </c>
      <c r="DC918">
        <v>1277.152</v>
      </c>
      <c r="DD918">
        <v>1188.5319999999999</v>
      </c>
      <c r="DE918">
        <v>951.1241</v>
      </c>
      <c r="DF918">
        <v>1101.154</v>
      </c>
      <c r="DG918">
        <v>661.30269999999996</v>
      </c>
      <c r="DH918">
        <v>781.06569999999999</v>
      </c>
      <c r="DI918">
        <v>726.33699999999999</v>
      </c>
      <c r="DJ918">
        <v>689.01099999999997</v>
      </c>
      <c r="DK918">
        <v>890.54920000000004</v>
      </c>
      <c r="DL918">
        <v>18</v>
      </c>
      <c r="DM918">
        <v>19</v>
      </c>
    </row>
    <row r="919" spans="1:117" hidden="1" x14ac:dyDescent="0.25">
      <c r="A919" t="s">
        <v>62</v>
      </c>
      <c r="B919" t="s">
        <v>34</v>
      </c>
      <c r="C919" t="s">
        <v>34</v>
      </c>
      <c r="D919" t="s">
        <v>61</v>
      </c>
      <c r="E919" t="s">
        <v>61</v>
      </c>
      <c r="F919" t="s">
        <v>61</v>
      </c>
      <c r="G919" t="s">
        <v>61</v>
      </c>
      <c r="H919" t="s">
        <v>61</v>
      </c>
      <c r="I919" t="s">
        <v>183</v>
      </c>
      <c r="J919" s="22" t="s">
        <v>117</v>
      </c>
      <c r="K919" s="28">
        <v>19</v>
      </c>
      <c r="L919">
        <v>19</v>
      </c>
      <c r="M919">
        <v>34.333329999999997</v>
      </c>
      <c r="N919">
        <v>34</v>
      </c>
      <c r="O919">
        <v>1</v>
      </c>
      <c r="P919">
        <v>0</v>
      </c>
      <c r="Q919">
        <v>0</v>
      </c>
      <c r="R919">
        <v>0</v>
      </c>
      <c r="S919" s="28">
        <v>0</v>
      </c>
      <c r="T919">
        <v>2372.268</v>
      </c>
      <c r="U919">
        <v>2324.86</v>
      </c>
      <c r="V919">
        <v>2302.2689999999998</v>
      </c>
      <c r="W919">
        <v>2304.2939999999999</v>
      </c>
      <c r="X919">
        <v>2358.5239999999999</v>
      </c>
      <c r="Y919">
        <v>2504.4029999999998</v>
      </c>
      <c r="Z919">
        <v>2762.3809999999999</v>
      </c>
      <c r="AA919">
        <v>2785.473</v>
      </c>
      <c r="AB919">
        <v>2926.2669999999998</v>
      </c>
      <c r="AC919">
        <v>2861.85</v>
      </c>
      <c r="AD919">
        <v>2818.4549999999999</v>
      </c>
      <c r="AE919">
        <v>2889.7759999999998</v>
      </c>
      <c r="AF919">
        <v>3000.2579999999998</v>
      </c>
      <c r="AG919">
        <v>3161.2710000000002</v>
      </c>
      <c r="AH919">
        <v>3406.97</v>
      </c>
      <c r="AI919">
        <v>3595.2620000000002</v>
      </c>
      <c r="AJ919">
        <v>3848.0749999999998</v>
      </c>
      <c r="AK919">
        <v>3786.4119999999998</v>
      </c>
      <c r="AL919">
        <v>3659.2330000000002</v>
      </c>
      <c r="AM919">
        <v>4306.1459999999997</v>
      </c>
      <c r="AN919">
        <v>4261.0929999999998</v>
      </c>
      <c r="AO919">
        <v>3976.3989999999999</v>
      </c>
      <c r="AP919">
        <v>2999.7739999999999</v>
      </c>
      <c r="AQ919">
        <v>2499.4479999999999</v>
      </c>
      <c r="AR919">
        <v>64.578370000000007</v>
      </c>
      <c r="AS919">
        <v>61.903770000000002</v>
      </c>
      <c r="AT919">
        <v>60.367060000000002</v>
      </c>
      <c r="AU919">
        <v>59.524799999999999</v>
      </c>
      <c r="AV919">
        <v>59.281750000000002</v>
      </c>
      <c r="AW919">
        <v>58.385910000000003</v>
      </c>
      <c r="AX919">
        <v>58.21528</v>
      </c>
      <c r="AY919">
        <v>59.250990000000002</v>
      </c>
      <c r="AZ919">
        <v>63.867060000000002</v>
      </c>
      <c r="BA919">
        <v>72.997020000000006</v>
      </c>
      <c r="BB919">
        <v>79.576390000000004</v>
      </c>
      <c r="BC919">
        <v>83.924599999999998</v>
      </c>
      <c r="BD919">
        <v>87.080359999999999</v>
      </c>
      <c r="BE919">
        <v>88.54365</v>
      </c>
      <c r="BF919">
        <v>88.38691</v>
      </c>
      <c r="BG919">
        <v>87.541669999999996</v>
      </c>
      <c r="BH919">
        <v>86.444450000000003</v>
      </c>
      <c r="BI919">
        <v>84.861109999999996</v>
      </c>
      <c r="BJ919">
        <v>82.801590000000004</v>
      </c>
      <c r="BK919">
        <v>78.974209999999999</v>
      </c>
      <c r="BL919">
        <v>75.278769999999994</v>
      </c>
      <c r="BM919">
        <v>71.757930000000002</v>
      </c>
      <c r="BN919">
        <v>68.832340000000002</v>
      </c>
      <c r="BO919">
        <v>66.826390000000004</v>
      </c>
      <c r="BP919">
        <v>-44.823909999999998</v>
      </c>
      <c r="BQ919">
        <v>-40.580800000000004</v>
      </c>
      <c r="BR919">
        <v>-46.052300000000002</v>
      </c>
      <c r="BS919">
        <v>-26.523029999999999</v>
      </c>
      <c r="BT919">
        <v>8.6522179999999995</v>
      </c>
      <c r="BU919">
        <v>46.795749999999998</v>
      </c>
      <c r="BV919">
        <v>76.672409999999999</v>
      </c>
      <c r="BW919">
        <v>2.2168969999999999</v>
      </c>
      <c r="BX919">
        <v>-46.956249999999997</v>
      </c>
      <c r="BY919">
        <v>-74.467879999999994</v>
      </c>
      <c r="BZ919">
        <v>-50.523780000000002</v>
      </c>
      <c r="CA919">
        <v>8.5270489999999999</v>
      </c>
      <c r="CB919">
        <v>16.773710000000001</v>
      </c>
      <c r="CC919">
        <v>-20.51906</v>
      </c>
      <c r="CD919">
        <v>-86.518069999999994</v>
      </c>
      <c r="CE919">
        <v>-60.082900000000002</v>
      </c>
      <c r="CF919">
        <v>-60.242640000000002</v>
      </c>
      <c r="CG919">
        <v>275.11669999999998</v>
      </c>
      <c r="CH919">
        <v>670.11120000000005</v>
      </c>
      <c r="CI919">
        <v>15.75353</v>
      </c>
      <c r="CJ919">
        <v>-39.882730000000002</v>
      </c>
      <c r="CK919">
        <v>-69.453620000000001</v>
      </c>
      <c r="CL919">
        <v>-61.47</v>
      </c>
      <c r="CM919">
        <v>-62.983939999999997</v>
      </c>
      <c r="CN919">
        <v>196.4579</v>
      </c>
      <c r="CO919">
        <v>163.33709999999999</v>
      </c>
      <c r="CP919">
        <v>162.34139999999999</v>
      </c>
      <c r="CQ919">
        <v>148.35810000000001</v>
      </c>
      <c r="CR919">
        <v>123.53060000000001</v>
      </c>
      <c r="CS919">
        <v>51.525309999999998</v>
      </c>
      <c r="CT919">
        <v>124.2739</v>
      </c>
      <c r="CU919">
        <v>53.259929999999997</v>
      </c>
      <c r="CV919">
        <v>64.319829999999996</v>
      </c>
      <c r="CW919">
        <v>147.26</v>
      </c>
      <c r="CX919">
        <v>221.4358</v>
      </c>
      <c r="CY919">
        <v>265.93790000000001</v>
      </c>
      <c r="CZ919">
        <v>221.40379999999999</v>
      </c>
      <c r="DA919">
        <v>229.8246</v>
      </c>
      <c r="DB919">
        <v>233.81370000000001</v>
      </c>
      <c r="DC919">
        <v>242.30799999999999</v>
      </c>
      <c r="DD919">
        <v>256.16370000000001</v>
      </c>
      <c r="DE919">
        <v>185.44</v>
      </c>
      <c r="DF919">
        <v>194.63659999999999</v>
      </c>
      <c r="DG919">
        <v>179.5641</v>
      </c>
      <c r="DH919">
        <v>165.2345</v>
      </c>
      <c r="DI919">
        <v>190.31659999999999</v>
      </c>
      <c r="DJ919">
        <v>205.99100000000001</v>
      </c>
      <c r="DK919">
        <v>231.57060000000001</v>
      </c>
      <c r="DL919">
        <v>18</v>
      </c>
      <c r="DM919">
        <v>19</v>
      </c>
    </row>
    <row r="920" spans="1:117" hidden="1" x14ac:dyDescent="0.25">
      <c r="A920" t="s">
        <v>62</v>
      </c>
      <c r="B920" t="s">
        <v>36</v>
      </c>
      <c r="C920" t="s">
        <v>36</v>
      </c>
      <c r="D920" t="s">
        <v>61</v>
      </c>
      <c r="E920" t="s">
        <v>61</v>
      </c>
      <c r="F920" t="s">
        <v>61</v>
      </c>
      <c r="G920" t="s">
        <v>61</v>
      </c>
      <c r="H920" t="s">
        <v>61</v>
      </c>
      <c r="I920" t="s">
        <v>183</v>
      </c>
      <c r="J920" s="22" t="s">
        <v>117</v>
      </c>
      <c r="K920" s="28">
        <v>19</v>
      </c>
      <c r="L920">
        <v>19</v>
      </c>
      <c r="M920">
        <v>111.91670000000001</v>
      </c>
      <c r="N920">
        <v>111.41670000000001</v>
      </c>
      <c r="O920">
        <v>1</v>
      </c>
      <c r="P920">
        <v>0</v>
      </c>
      <c r="Q920">
        <v>0</v>
      </c>
      <c r="R920">
        <v>0</v>
      </c>
      <c r="S920" s="28">
        <v>0</v>
      </c>
      <c r="T920">
        <v>10172.25</v>
      </c>
      <c r="U920">
        <v>9940.5439999999999</v>
      </c>
      <c r="V920">
        <v>9786.4310000000005</v>
      </c>
      <c r="W920">
        <v>9769.7099999999991</v>
      </c>
      <c r="X920">
        <v>9910.5609999999997</v>
      </c>
      <c r="Y920">
        <v>10950</v>
      </c>
      <c r="Z920">
        <v>13304.14</v>
      </c>
      <c r="AA920">
        <v>13952.48</v>
      </c>
      <c r="AB920">
        <v>16141.77</v>
      </c>
      <c r="AC920">
        <v>18584.98</v>
      </c>
      <c r="AD920">
        <v>20493.41</v>
      </c>
      <c r="AE920">
        <v>21358.91</v>
      </c>
      <c r="AF920">
        <v>22068.53</v>
      </c>
      <c r="AG920">
        <v>22661.47</v>
      </c>
      <c r="AH920">
        <v>23153.97</v>
      </c>
      <c r="AI920">
        <v>23498.15</v>
      </c>
      <c r="AJ920">
        <v>23298</v>
      </c>
      <c r="AK920">
        <v>21876.85</v>
      </c>
      <c r="AL920">
        <v>18951.43</v>
      </c>
      <c r="AM920">
        <v>18692.099999999999</v>
      </c>
      <c r="AN920">
        <v>17002.439999999999</v>
      </c>
      <c r="AO920">
        <v>14816.15</v>
      </c>
      <c r="AP920">
        <v>12804.41</v>
      </c>
      <c r="AQ920">
        <v>11459.74</v>
      </c>
      <c r="AR920">
        <v>66.447940000000003</v>
      </c>
      <c r="AS920">
        <v>64.087630000000004</v>
      </c>
      <c r="AT920">
        <v>62.912430000000001</v>
      </c>
      <c r="AU920">
        <v>61.953580000000002</v>
      </c>
      <c r="AV920">
        <v>61.477139999999999</v>
      </c>
      <c r="AW920">
        <v>61.086390000000002</v>
      </c>
      <c r="AX920">
        <v>60.887250000000002</v>
      </c>
      <c r="AY920">
        <v>61.055320000000002</v>
      </c>
      <c r="AZ920">
        <v>63.892710000000001</v>
      </c>
      <c r="BA920">
        <v>68.22457</v>
      </c>
      <c r="BB920">
        <v>72.961830000000006</v>
      </c>
      <c r="BC920">
        <v>77.707520000000002</v>
      </c>
      <c r="BD920">
        <v>81.082419999999999</v>
      </c>
      <c r="BE920">
        <v>83.830979999999997</v>
      </c>
      <c r="BF920">
        <v>85.480440000000002</v>
      </c>
      <c r="BG920">
        <v>86.982410000000002</v>
      </c>
      <c r="BH920">
        <v>87.633790000000005</v>
      </c>
      <c r="BI920">
        <v>86.519469999999998</v>
      </c>
      <c r="BJ920">
        <v>84.236260000000001</v>
      </c>
      <c r="BK920">
        <v>79.592560000000006</v>
      </c>
      <c r="BL920">
        <v>75.026719999999997</v>
      </c>
      <c r="BM920">
        <v>72.121549999999999</v>
      </c>
      <c r="BN920">
        <v>70.502849999999995</v>
      </c>
      <c r="BO920">
        <v>69.050370000000001</v>
      </c>
      <c r="BP920">
        <v>-92.672520000000006</v>
      </c>
      <c r="BQ920">
        <v>-95.425719999999998</v>
      </c>
      <c r="BR920">
        <v>-78.506680000000003</v>
      </c>
      <c r="BS920">
        <v>-43.558500000000002</v>
      </c>
      <c r="BT920">
        <v>-25.622299999999999</v>
      </c>
      <c r="BU920">
        <v>25.375330000000002</v>
      </c>
      <c r="BV920">
        <v>20.30705</v>
      </c>
      <c r="BW920">
        <v>76.763170000000002</v>
      </c>
      <c r="BX920">
        <v>-28.59947</v>
      </c>
      <c r="BY920">
        <v>-61.597389999999997</v>
      </c>
      <c r="BZ920">
        <v>27.394490000000001</v>
      </c>
      <c r="CA920">
        <v>135.07040000000001</v>
      </c>
      <c r="CB920">
        <v>145.51150000000001</v>
      </c>
      <c r="CC920">
        <v>141.16130000000001</v>
      </c>
      <c r="CD920">
        <v>7.1473389999999997</v>
      </c>
      <c r="CE920">
        <v>-335.89010000000002</v>
      </c>
      <c r="CF920">
        <v>-391.03210000000001</v>
      </c>
      <c r="CG920">
        <v>546.15139999999997</v>
      </c>
      <c r="CH920">
        <v>2616.4569999999999</v>
      </c>
      <c r="CI920">
        <v>621.28380000000004</v>
      </c>
      <c r="CJ920">
        <v>376.33909999999997</v>
      </c>
      <c r="CK920">
        <v>226.30109999999999</v>
      </c>
      <c r="CL920">
        <v>-84.35566</v>
      </c>
      <c r="CM920">
        <v>-83.19623</v>
      </c>
      <c r="CN920">
        <v>201.0264</v>
      </c>
      <c r="CO920">
        <v>183.55500000000001</v>
      </c>
      <c r="CP920">
        <v>160.67060000000001</v>
      </c>
      <c r="CQ920">
        <v>154.72989999999999</v>
      </c>
      <c r="CR920">
        <v>175.28450000000001</v>
      </c>
      <c r="CS920">
        <v>195.76740000000001</v>
      </c>
      <c r="CT920">
        <v>236.53899999999999</v>
      </c>
      <c r="CU920">
        <v>188.887</v>
      </c>
      <c r="CV920">
        <v>306.24079999999998</v>
      </c>
      <c r="CW920">
        <v>450.267</v>
      </c>
      <c r="CX920">
        <v>658.75469999999996</v>
      </c>
      <c r="CY920">
        <v>407.31139999999999</v>
      </c>
      <c r="CZ920">
        <v>423.1558</v>
      </c>
      <c r="DA920">
        <v>449.70119999999997</v>
      </c>
      <c r="DB920">
        <v>956.26900000000001</v>
      </c>
      <c r="DC920">
        <v>995.93759999999997</v>
      </c>
      <c r="DD920">
        <v>1240.2739999999999</v>
      </c>
      <c r="DE920">
        <v>1172.671</v>
      </c>
      <c r="DF920">
        <v>1283.087</v>
      </c>
      <c r="DG920">
        <v>870.70600000000002</v>
      </c>
      <c r="DH920">
        <v>629.19849999999997</v>
      </c>
      <c r="DI920">
        <v>552.98339999999996</v>
      </c>
      <c r="DJ920">
        <v>467.94</v>
      </c>
      <c r="DK920">
        <v>403.92630000000003</v>
      </c>
      <c r="DL920">
        <v>18</v>
      </c>
      <c r="DM920">
        <v>19</v>
      </c>
    </row>
    <row r="921" spans="1:117" hidden="1" x14ac:dyDescent="0.25">
      <c r="A921" t="s">
        <v>62</v>
      </c>
      <c r="B921" t="s">
        <v>189</v>
      </c>
      <c r="C921" t="s">
        <v>189</v>
      </c>
      <c r="D921" t="s">
        <v>61</v>
      </c>
      <c r="E921" t="s">
        <v>61</v>
      </c>
      <c r="F921" t="s">
        <v>61</v>
      </c>
      <c r="G921" t="s">
        <v>61</v>
      </c>
      <c r="H921" t="s">
        <v>61</v>
      </c>
      <c r="I921" t="s">
        <v>183</v>
      </c>
      <c r="J921" s="22" t="s">
        <v>117</v>
      </c>
      <c r="K921" s="28">
        <v>19</v>
      </c>
      <c r="L921">
        <v>19</v>
      </c>
      <c r="M921">
        <v>52.666670000000003</v>
      </c>
      <c r="N921">
        <v>52.25</v>
      </c>
      <c r="O921">
        <v>1</v>
      </c>
      <c r="P921">
        <v>0</v>
      </c>
      <c r="Q921">
        <v>0</v>
      </c>
      <c r="R921">
        <v>0</v>
      </c>
      <c r="S921" s="28">
        <v>0</v>
      </c>
      <c r="T921">
        <v>4571.8310000000001</v>
      </c>
      <c r="U921">
        <v>4533.9350000000004</v>
      </c>
      <c r="V921">
        <v>4456.0990000000002</v>
      </c>
      <c r="W921">
        <v>4450.9769999999999</v>
      </c>
      <c r="X921">
        <v>4562.5919999999996</v>
      </c>
      <c r="Y921">
        <v>5336.9260000000004</v>
      </c>
      <c r="Z921">
        <v>6611.2030000000004</v>
      </c>
      <c r="AA921">
        <v>6960.6840000000002</v>
      </c>
      <c r="AB921">
        <v>8199.018</v>
      </c>
      <c r="AC921">
        <v>9600.9369999999999</v>
      </c>
      <c r="AD921">
        <v>10578.44</v>
      </c>
      <c r="AE921">
        <v>11228.71</v>
      </c>
      <c r="AF921">
        <v>11516.6</v>
      </c>
      <c r="AG921">
        <v>11598.65</v>
      </c>
      <c r="AH921">
        <v>11600.4</v>
      </c>
      <c r="AI921">
        <v>11584.38</v>
      </c>
      <c r="AJ921">
        <v>11407.03</v>
      </c>
      <c r="AK921">
        <v>10536.26</v>
      </c>
      <c r="AL921">
        <v>8763.8909999999996</v>
      </c>
      <c r="AM921">
        <v>8051.5079999999998</v>
      </c>
      <c r="AN921">
        <v>7008.2550000000001</v>
      </c>
      <c r="AO921">
        <v>6277.5789999999997</v>
      </c>
      <c r="AP921">
        <v>5202.3410000000003</v>
      </c>
      <c r="AQ921">
        <v>4800.7240000000002</v>
      </c>
      <c r="AR921">
        <v>68.226460000000003</v>
      </c>
      <c r="AS921">
        <v>65.873699999999999</v>
      </c>
      <c r="AT921">
        <v>64.543890000000005</v>
      </c>
      <c r="AU921">
        <v>63.471080000000001</v>
      </c>
      <c r="AV921">
        <v>62.757649999999998</v>
      </c>
      <c r="AW921">
        <v>62.218209999999999</v>
      </c>
      <c r="AX921">
        <v>61.976129999999998</v>
      </c>
      <c r="AY921">
        <v>62.073369999999997</v>
      </c>
      <c r="AZ921">
        <v>64.872209999999995</v>
      </c>
      <c r="BA921">
        <v>68.905010000000004</v>
      </c>
      <c r="BB921">
        <v>73.708039999999997</v>
      </c>
      <c r="BC921">
        <v>78.456199999999995</v>
      </c>
      <c r="BD921">
        <v>81.920439999999999</v>
      </c>
      <c r="BE921">
        <v>84.841120000000004</v>
      </c>
      <c r="BF921">
        <v>86.699299999999994</v>
      </c>
      <c r="BG921">
        <v>88.121589999999998</v>
      </c>
      <c r="BH921">
        <v>88.955119999999994</v>
      </c>
      <c r="BI921">
        <v>88.246669999999995</v>
      </c>
      <c r="BJ921">
        <v>86.126729999999995</v>
      </c>
      <c r="BK921">
        <v>81.573409999999996</v>
      </c>
      <c r="BL921">
        <v>76.922709999999995</v>
      </c>
      <c r="BM921">
        <v>74.039959999999994</v>
      </c>
      <c r="BN921">
        <v>72.39622</v>
      </c>
      <c r="BO921">
        <v>70.750870000000006</v>
      </c>
      <c r="BP921">
        <v>-70.962810000000005</v>
      </c>
      <c r="BQ921">
        <v>-91.696979999999996</v>
      </c>
      <c r="BR921">
        <v>-49.884810000000002</v>
      </c>
      <c r="BS921">
        <v>-50.232300000000002</v>
      </c>
      <c r="BT921">
        <v>-35.50629</v>
      </c>
      <c r="BU921">
        <v>47.873730000000002</v>
      </c>
      <c r="BV921">
        <v>7.3203240000000003</v>
      </c>
      <c r="BW921">
        <v>36.578670000000002</v>
      </c>
      <c r="BX921">
        <v>-86.227540000000005</v>
      </c>
      <c r="BY921">
        <v>-8.5134650000000001</v>
      </c>
      <c r="BZ921">
        <v>157.7801</v>
      </c>
      <c r="CA921">
        <v>91.936049999999994</v>
      </c>
      <c r="CB921">
        <v>78.754419999999996</v>
      </c>
      <c r="CC921">
        <v>14.82011</v>
      </c>
      <c r="CD921">
        <v>-43.073009999999996</v>
      </c>
      <c r="CE921">
        <v>-194.15719999999999</v>
      </c>
      <c r="CF921">
        <v>-206.31630000000001</v>
      </c>
      <c r="CG921">
        <v>158.8417</v>
      </c>
      <c r="CH921">
        <v>1228.752</v>
      </c>
      <c r="CI921">
        <v>462.3032</v>
      </c>
      <c r="CJ921">
        <v>255.88210000000001</v>
      </c>
      <c r="CK921">
        <v>198.5581</v>
      </c>
      <c r="CL921">
        <v>59.320259999999998</v>
      </c>
      <c r="CM921">
        <v>-3.8339599999999998</v>
      </c>
      <c r="CN921">
        <v>288.6703</v>
      </c>
      <c r="CO921">
        <v>376.02069999999998</v>
      </c>
      <c r="CP921">
        <v>493.6558</v>
      </c>
      <c r="CQ921">
        <v>1047.8219999999999</v>
      </c>
      <c r="CR921">
        <v>762.99959999999999</v>
      </c>
      <c r="CS921">
        <v>355.45370000000003</v>
      </c>
      <c r="CT921">
        <v>318.43630000000002</v>
      </c>
      <c r="CU921">
        <v>244.95769999999999</v>
      </c>
      <c r="CV921">
        <v>444.38959999999997</v>
      </c>
      <c r="CW921">
        <v>723.95079999999996</v>
      </c>
      <c r="CX921">
        <v>558.56309999999996</v>
      </c>
      <c r="CY921">
        <v>485.30669999999998</v>
      </c>
      <c r="CZ921">
        <v>394.89729999999997</v>
      </c>
      <c r="DA921">
        <v>488.22280000000001</v>
      </c>
      <c r="DB921">
        <v>761.51509999999996</v>
      </c>
      <c r="DC921">
        <v>921.19979999999998</v>
      </c>
      <c r="DD921">
        <v>1546.7339999999999</v>
      </c>
      <c r="DE921">
        <v>1710.5540000000001</v>
      </c>
      <c r="DF921">
        <v>1910.577</v>
      </c>
      <c r="DG921">
        <v>1550.527</v>
      </c>
      <c r="DH921">
        <v>1135.444</v>
      </c>
      <c r="DI921">
        <v>634.51480000000004</v>
      </c>
      <c r="DJ921">
        <v>701.63840000000005</v>
      </c>
      <c r="DK921">
        <v>585.20640000000003</v>
      </c>
      <c r="DL921">
        <v>18</v>
      </c>
      <c r="DM921">
        <v>19</v>
      </c>
    </row>
    <row r="922" spans="1:117" x14ac:dyDescent="0.25">
      <c r="A922" t="s">
        <v>62</v>
      </c>
      <c r="B922" t="s">
        <v>110</v>
      </c>
      <c r="C922" t="s">
        <v>61</v>
      </c>
      <c r="D922" t="s">
        <v>110</v>
      </c>
      <c r="E922" t="s">
        <v>61</v>
      </c>
      <c r="F922" t="s">
        <v>61</v>
      </c>
      <c r="G922" t="s">
        <v>61</v>
      </c>
      <c r="H922" t="s">
        <v>61</v>
      </c>
      <c r="I922" t="s">
        <v>183</v>
      </c>
      <c r="J922" s="22" t="s">
        <v>117</v>
      </c>
      <c r="K922" s="28">
        <v>19</v>
      </c>
      <c r="L922">
        <v>19</v>
      </c>
      <c r="M922">
        <v>12.75</v>
      </c>
      <c r="N922">
        <v>12.75</v>
      </c>
      <c r="O922">
        <v>1</v>
      </c>
      <c r="P922">
        <v>0</v>
      </c>
      <c r="Q922">
        <v>1</v>
      </c>
      <c r="R922">
        <v>1</v>
      </c>
      <c r="S922">
        <v>1</v>
      </c>
      <c r="AR922">
        <v>68.475819999999999</v>
      </c>
      <c r="AS922">
        <v>65.936729999999997</v>
      </c>
      <c r="AT922">
        <v>64.658100000000005</v>
      </c>
      <c r="AU922">
        <v>63.535850000000003</v>
      </c>
      <c r="AV922">
        <v>62.768149999999999</v>
      </c>
      <c r="AW922">
        <v>61.881999999999998</v>
      </c>
      <c r="AX922">
        <v>61.474359999999997</v>
      </c>
      <c r="AY922">
        <v>61.836889999999997</v>
      </c>
      <c r="AZ922">
        <v>64.574169999999995</v>
      </c>
      <c r="BA922">
        <v>70.11148</v>
      </c>
      <c r="BB922">
        <v>75.484219999999993</v>
      </c>
      <c r="BC922">
        <v>79.972480000000004</v>
      </c>
      <c r="BD922">
        <v>83.617339999999999</v>
      </c>
      <c r="BE922">
        <v>86.754559999999998</v>
      </c>
      <c r="BF922">
        <v>88.821520000000007</v>
      </c>
      <c r="BG922">
        <v>90.411090000000002</v>
      </c>
      <c r="BH922">
        <v>90.850089999999994</v>
      </c>
      <c r="BI922">
        <v>90.026690000000002</v>
      </c>
      <c r="BJ922">
        <v>87.445059999999998</v>
      </c>
      <c r="BK922">
        <v>83.518150000000006</v>
      </c>
      <c r="BL922">
        <v>79.392070000000004</v>
      </c>
      <c r="BM922">
        <v>75.866330000000005</v>
      </c>
      <c r="BN922">
        <v>73.285150000000002</v>
      </c>
      <c r="BO922">
        <v>71.063609999999997</v>
      </c>
      <c r="DL922">
        <v>18</v>
      </c>
      <c r="DM922">
        <v>19</v>
      </c>
    </row>
    <row r="923" spans="1:117" x14ac:dyDescent="0.25">
      <c r="A923" t="s">
        <v>62</v>
      </c>
      <c r="B923" t="s">
        <v>31</v>
      </c>
      <c r="C923" t="s">
        <v>61</v>
      </c>
      <c r="D923" t="s">
        <v>61</v>
      </c>
      <c r="E923" t="s">
        <v>31</v>
      </c>
      <c r="F923" t="s">
        <v>61</v>
      </c>
      <c r="G923" t="s">
        <v>61</v>
      </c>
      <c r="H923" t="s">
        <v>61</v>
      </c>
      <c r="I923" t="s">
        <v>183</v>
      </c>
      <c r="J923" s="22" t="s">
        <v>117</v>
      </c>
      <c r="K923" s="28">
        <v>19</v>
      </c>
      <c r="L923">
        <v>19</v>
      </c>
      <c r="M923">
        <v>3.6666669999999999</v>
      </c>
      <c r="N923">
        <v>3.5</v>
      </c>
      <c r="O923">
        <v>1</v>
      </c>
      <c r="P923">
        <v>0</v>
      </c>
      <c r="Q923">
        <v>1</v>
      </c>
      <c r="R923">
        <v>0</v>
      </c>
      <c r="S923">
        <v>1</v>
      </c>
      <c r="AR923">
        <v>67.228059999999999</v>
      </c>
      <c r="AS923">
        <v>64.820710000000005</v>
      </c>
      <c r="AT923">
        <v>63.403410000000001</v>
      </c>
      <c r="AU923">
        <v>62.380519999999997</v>
      </c>
      <c r="AV923">
        <v>61.819600000000001</v>
      </c>
      <c r="AW923">
        <v>61.413040000000002</v>
      </c>
      <c r="AX923">
        <v>61.111109999999996</v>
      </c>
      <c r="AY923">
        <v>61.388100000000001</v>
      </c>
      <c r="AZ923">
        <v>64.29956</v>
      </c>
      <c r="BA923">
        <v>68.277460000000005</v>
      </c>
      <c r="BB923">
        <v>72.815809999999999</v>
      </c>
      <c r="BC923">
        <v>77.504419999999996</v>
      </c>
      <c r="BD923">
        <v>81.00694</v>
      </c>
      <c r="BE923">
        <v>83.997789999999995</v>
      </c>
      <c r="BF923">
        <v>85.847380000000001</v>
      </c>
      <c r="BG923">
        <v>86.963859999999997</v>
      </c>
      <c r="BH923">
        <v>87.767679999999999</v>
      </c>
      <c r="BI923">
        <v>87.11206</v>
      </c>
      <c r="BJ923">
        <v>85.174719999999994</v>
      </c>
      <c r="BK923">
        <v>80.703909999999993</v>
      </c>
      <c r="BL923">
        <v>76.017520000000005</v>
      </c>
      <c r="BM923">
        <v>73.148359999999997</v>
      </c>
      <c r="BN923">
        <v>71.411770000000004</v>
      </c>
      <c r="BO923">
        <v>69.842960000000005</v>
      </c>
      <c r="DL923">
        <v>18</v>
      </c>
      <c r="DM923">
        <v>19</v>
      </c>
    </row>
    <row r="924" spans="1:117" hidden="1" x14ac:dyDescent="0.25">
      <c r="A924" t="s">
        <v>62</v>
      </c>
      <c r="B924" t="s">
        <v>29</v>
      </c>
      <c r="C924" t="s">
        <v>29</v>
      </c>
      <c r="D924" t="s">
        <v>61</v>
      </c>
      <c r="E924" t="s">
        <v>61</v>
      </c>
      <c r="F924" t="s">
        <v>61</v>
      </c>
      <c r="G924" t="s">
        <v>61</v>
      </c>
      <c r="H924" t="s">
        <v>61</v>
      </c>
      <c r="I924" t="s">
        <v>183</v>
      </c>
      <c r="J924" s="22" t="s">
        <v>117</v>
      </c>
      <c r="K924" s="28">
        <v>19</v>
      </c>
      <c r="L924">
        <v>19</v>
      </c>
      <c r="M924">
        <v>34.333329999999997</v>
      </c>
      <c r="N924">
        <v>34.333329999999997</v>
      </c>
      <c r="O924">
        <v>1</v>
      </c>
      <c r="P924">
        <v>0</v>
      </c>
      <c r="Q924">
        <v>0</v>
      </c>
      <c r="R924">
        <v>0</v>
      </c>
      <c r="S924" s="28">
        <v>0</v>
      </c>
      <c r="T924">
        <v>2155.915</v>
      </c>
      <c r="U924">
        <v>2045.7439999999999</v>
      </c>
      <c r="V924">
        <v>2032.345</v>
      </c>
      <c r="W924">
        <v>2083.7150000000001</v>
      </c>
      <c r="X924">
        <v>2180.9110000000001</v>
      </c>
      <c r="Y924">
        <v>2353.5039999999999</v>
      </c>
      <c r="Z924">
        <v>2899.8009999999999</v>
      </c>
      <c r="AA924">
        <v>2819.1869999999999</v>
      </c>
      <c r="AB924">
        <v>2929.518</v>
      </c>
      <c r="AC924">
        <v>3136.5189999999998</v>
      </c>
      <c r="AD924">
        <v>3297.2249999999999</v>
      </c>
      <c r="AE924">
        <v>3574.4540000000002</v>
      </c>
      <c r="AF924">
        <v>3793.931</v>
      </c>
      <c r="AG924">
        <v>3963.8150000000001</v>
      </c>
      <c r="AH924">
        <v>4206.2950000000001</v>
      </c>
      <c r="AI924">
        <v>4311.2420000000002</v>
      </c>
      <c r="AJ924">
        <v>4327.5649999999996</v>
      </c>
      <c r="AK924">
        <v>4348.4629999999997</v>
      </c>
      <c r="AL924">
        <v>3818.0369999999998</v>
      </c>
      <c r="AM924">
        <v>4782.6040000000003</v>
      </c>
      <c r="AN924">
        <v>4607.0410000000002</v>
      </c>
      <c r="AO924">
        <v>4154.9110000000001</v>
      </c>
      <c r="AP924">
        <v>2942.694</v>
      </c>
      <c r="AQ924">
        <v>2404.6460000000002</v>
      </c>
      <c r="AR924">
        <v>72.924369999999996</v>
      </c>
      <c r="AS924">
        <v>70.619470000000007</v>
      </c>
      <c r="AT924">
        <v>68.89734</v>
      </c>
      <c r="AU924">
        <v>67.447199999999995</v>
      </c>
      <c r="AV924">
        <v>65.754480000000001</v>
      </c>
      <c r="AW924">
        <v>64.692440000000005</v>
      </c>
      <c r="AX924">
        <v>63.939219999999999</v>
      </c>
      <c r="AY924">
        <v>64.543000000000006</v>
      </c>
      <c r="AZ924">
        <v>67.727450000000005</v>
      </c>
      <c r="BA924">
        <v>72.49118</v>
      </c>
      <c r="BB924">
        <v>76.907839999999993</v>
      </c>
      <c r="BC924">
        <v>80.78922</v>
      </c>
      <c r="BD924">
        <v>84.667370000000005</v>
      </c>
      <c r="BE924">
        <v>87.776750000000007</v>
      </c>
      <c r="BF924">
        <v>90.101820000000004</v>
      </c>
      <c r="BG924">
        <v>91.097759999999994</v>
      </c>
      <c r="BH924">
        <v>91.455600000000004</v>
      </c>
      <c r="BI924">
        <v>91.830669999999998</v>
      </c>
      <c r="BJ924">
        <v>90.507279999999994</v>
      </c>
      <c r="BK924">
        <v>87.892160000000004</v>
      </c>
      <c r="BL924">
        <v>84.135570000000001</v>
      </c>
      <c r="BM924">
        <v>81.574370000000002</v>
      </c>
      <c r="BN924">
        <v>78.15616</v>
      </c>
      <c r="BO924">
        <v>76.012609999999995</v>
      </c>
      <c r="BP924">
        <v>-21.71434</v>
      </c>
      <c r="BQ924">
        <v>21.239789999999999</v>
      </c>
      <c r="BR924">
        <v>2.172291</v>
      </c>
      <c r="BS924">
        <v>5.3778579999999998</v>
      </c>
      <c r="BT924">
        <v>44.926830000000002</v>
      </c>
      <c r="BU924">
        <v>32.792029999999997</v>
      </c>
      <c r="BV924">
        <v>5.4407420000000002</v>
      </c>
      <c r="BW924">
        <v>-45.24194</v>
      </c>
      <c r="BX924">
        <v>-34.100099999999998</v>
      </c>
      <c r="BY924">
        <v>2.9891290000000001</v>
      </c>
      <c r="BZ924">
        <v>44.727130000000002</v>
      </c>
      <c r="CA924">
        <v>-9.5327579999999994</v>
      </c>
      <c r="CB924">
        <v>83.208029999999994</v>
      </c>
      <c r="CC924">
        <v>140.30179999999999</v>
      </c>
      <c r="CD924">
        <v>24.927409999999998</v>
      </c>
      <c r="CE924">
        <v>-2.1705169999999998</v>
      </c>
      <c r="CF924">
        <v>69.748689999999996</v>
      </c>
      <c r="CG924">
        <v>188.94929999999999</v>
      </c>
      <c r="CH924">
        <v>842.11980000000005</v>
      </c>
      <c r="CI924">
        <v>-111.2316</v>
      </c>
      <c r="CJ924">
        <v>-135.24780000000001</v>
      </c>
      <c r="CK924">
        <v>-51.234180000000002</v>
      </c>
      <c r="CL924">
        <v>-8.2934330000000003</v>
      </c>
      <c r="CM924">
        <v>-45.06494</v>
      </c>
      <c r="CN924">
        <v>258.25310000000002</v>
      </c>
      <c r="CO924">
        <v>209.2884</v>
      </c>
      <c r="CP924">
        <v>227.24709999999999</v>
      </c>
      <c r="CQ924">
        <v>248.4015</v>
      </c>
      <c r="CR924">
        <v>309.71019999999999</v>
      </c>
      <c r="CS924">
        <v>250.7765</v>
      </c>
      <c r="CT924">
        <v>187.7467</v>
      </c>
      <c r="CU924">
        <v>189.5309</v>
      </c>
      <c r="CV924">
        <v>184.12809999999999</v>
      </c>
      <c r="CW924">
        <v>396.81139999999999</v>
      </c>
      <c r="CX924">
        <v>357.92009999999999</v>
      </c>
      <c r="CY924">
        <v>384.5548</v>
      </c>
      <c r="CZ924">
        <v>438.81009999999998</v>
      </c>
      <c r="DA924">
        <v>844.76160000000004</v>
      </c>
      <c r="DB924">
        <v>899.23710000000005</v>
      </c>
      <c r="DC924">
        <v>968.16750000000002</v>
      </c>
      <c r="DD924">
        <v>581.08519999999999</v>
      </c>
      <c r="DE924">
        <v>294.24770000000001</v>
      </c>
      <c r="DF924">
        <v>384.1782</v>
      </c>
      <c r="DG924">
        <v>366.03129999999999</v>
      </c>
      <c r="DH924">
        <v>507.8229</v>
      </c>
      <c r="DI924">
        <v>393.75920000000002</v>
      </c>
      <c r="DJ924">
        <v>274.24380000000002</v>
      </c>
      <c r="DK924">
        <v>490.52089999999998</v>
      </c>
      <c r="DL924">
        <v>18</v>
      </c>
      <c r="DM924">
        <v>19</v>
      </c>
    </row>
    <row r="925" spans="1:117" hidden="1" x14ac:dyDescent="0.25">
      <c r="A925" t="s">
        <v>62</v>
      </c>
      <c r="B925" t="s">
        <v>202</v>
      </c>
      <c r="C925" t="s">
        <v>61</v>
      </c>
      <c r="D925" t="s">
        <v>61</v>
      </c>
      <c r="E925" t="s">
        <v>61</v>
      </c>
      <c r="F925" t="s">
        <v>97</v>
      </c>
      <c r="G925" t="s">
        <v>61</v>
      </c>
      <c r="H925" t="s">
        <v>61</v>
      </c>
      <c r="I925" t="s">
        <v>183</v>
      </c>
      <c r="J925" s="22" t="s">
        <v>117</v>
      </c>
      <c r="K925" s="28">
        <v>19</v>
      </c>
      <c r="L925">
        <v>19</v>
      </c>
      <c r="M925">
        <v>181.25</v>
      </c>
      <c r="N925">
        <v>180.16669999999999</v>
      </c>
      <c r="O925">
        <v>1</v>
      </c>
      <c r="P925">
        <v>0</v>
      </c>
      <c r="Q925">
        <v>0</v>
      </c>
      <c r="R925">
        <v>0</v>
      </c>
      <c r="S925" s="28">
        <v>0</v>
      </c>
      <c r="T925">
        <v>14094.28</v>
      </c>
      <c r="U925">
        <v>13901.94</v>
      </c>
      <c r="V925">
        <v>13690.61</v>
      </c>
      <c r="W925">
        <v>13554.14</v>
      </c>
      <c r="X925">
        <v>13825.18</v>
      </c>
      <c r="Y925">
        <v>15790.77</v>
      </c>
      <c r="Z925">
        <v>19567.34</v>
      </c>
      <c r="AA925">
        <v>20669.37</v>
      </c>
      <c r="AB925">
        <v>23918.14</v>
      </c>
      <c r="AC925">
        <v>28004.93</v>
      </c>
      <c r="AD925">
        <v>31170.74</v>
      </c>
      <c r="AE925">
        <v>32793.58</v>
      </c>
      <c r="AF925">
        <v>33740.050000000003</v>
      </c>
      <c r="AG925">
        <v>34384.81</v>
      </c>
      <c r="AH925">
        <v>34804.97</v>
      </c>
      <c r="AI925">
        <v>34886.22</v>
      </c>
      <c r="AJ925">
        <v>34273.800000000003</v>
      </c>
      <c r="AK925">
        <v>31964.83</v>
      </c>
      <c r="AL925">
        <v>27462.79</v>
      </c>
      <c r="AM925">
        <v>25960.48</v>
      </c>
      <c r="AN925">
        <v>22953.55</v>
      </c>
      <c r="AO925">
        <v>19735.38</v>
      </c>
      <c r="AP925">
        <v>16454.11</v>
      </c>
      <c r="AQ925">
        <v>15131.26</v>
      </c>
      <c r="AR925">
        <v>67.118989999999997</v>
      </c>
      <c r="AS925">
        <v>64.787999999999997</v>
      </c>
      <c r="AT925">
        <v>63.511600000000001</v>
      </c>
      <c r="AU925">
        <v>62.46566</v>
      </c>
      <c r="AV925">
        <v>61.887630000000001</v>
      </c>
      <c r="AW925">
        <v>61.421460000000003</v>
      </c>
      <c r="AX925">
        <v>61.148609999999998</v>
      </c>
      <c r="AY925">
        <v>61.271599999999999</v>
      </c>
      <c r="AZ925">
        <v>64.095119999999994</v>
      </c>
      <c r="BA925">
        <v>68.355440000000002</v>
      </c>
      <c r="BB925">
        <v>73.175870000000003</v>
      </c>
      <c r="BC925">
        <v>77.989140000000006</v>
      </c>
      <c r="BD925">
        <v>81.457260000000005</v>
      </c>
      <c r="BE925">
        <v>84.356759999999994</v>
      </c>
      <c r="BF925">
        <v>86.139669999999995</v>
      </c>
      <c r="BG925">
        <v>87.610529999999997</v>
      </c>
      <c r="BH925">
        <v>88.308139999999995</v>
      </c>
      <c r="BI925">
        <v>87.377319999999997</v>
      </c>
      <c r="BJ925">
        <v>85.172470000000004</v>
      </c>
      <c r="BK925">
        <v>80.578460000000007</v>
      </c>
      <c r="BL925">
        <v>75.940370000000001</v>
      </c>
      <c r="BM925">
        <v>72.971879999999999</v>
      </c>
      <c r="BN925">
        <v>71.233599999999996</v>
      </c>
      <c r="BO925">
        <v>69.678309999999996</v>
      </c>
      <c r="BP925">
        <v>-219.48269999999999</v>
      </c>
      <c r="BQ925">
        <v>-233.51779999999999</v>
      </c>
      <c r="BR925">
        <v>-179.5248</v>
      </c>
      <c r="BS925">
        <v>-102.9823</v>
      </c>
      <c r="BT925">
        <v>-47.702800000000003</v>
      </c>
      <c r="BU925">
        <v>94.264700000000005</v>
      </c>
      <c r="BV925">
        <v>68.352789999999999</v>
      </c>
      <c r="BW925">
        <v>97.844719999999995</v>
      </c>
      <c r="BX925">
        <v>-152.60210000000001</v>
      </c>
      <c r="BY925">
        <v>-100.0194</v>
      </c>
      <c r="BZ925">
        <v>195.7824</v>
      </c>
      <c r="CA925">
        <v>186.80170000000001</v>
      </c>
      <c r="CB925">
        <v>248.88900000000001</v>
      </c>
      <c r="CC925">
        <v>174.11510000000001</v>
      </c>
      <c r="CD925">
        <v>-52.087890000000002</v>
      </c>
      <c r="CE925">
        <v>-485.05160000000001</v>
      </c>
      <c r="CF925">
        <v>-587.74249999999995</v>
      </c>
      <c r="CG925">
        <v>521.32330000000002</v>
      </c>
      <c r="CH925">
        <v>3325.777</v>
      </c>
      <c r="CI925">
        <v>911.42880000000002</v>
      </c>
      <c r="CJ925">
        <v>565.26130000000001</v>
      </c>
      <c r="CK925">
        <v>388.20420000000001</v>
      </c>
      <c r="CL925">
        <v>-81.985860000000002</v>
      </c>
      <c r="CM925">
        <v>-197.60720000000001</v>
      </c>
      <c r="CN925">
        <v>569.90729999999996</v>
      </c>
      <c r="CO925">
        <v>682.45039999999995</v>
      </c>
      <c r="CP925">
        <v>774.21010000000001</v>
      </c>
      <c r="CQ925">
        <v>1257.8019999999999</v>
      </c>
      <c r="CR925">
        <v>982.22450000000003</v>
      </c>
      <c r="CS925">
        <v>589.44619999999998</v>
      </c>
      <c r="CT925">
        <v>581.27710000000002</v>
      </c>
      <c r="CU925">
        <v>447.5872</v>
      </c>
      <c r="CV925">
        <v>773.52080000000001</v>
      </c>
      <c r="CW925">
        <v>1195.3030000000001</v>
      </c>
      <c r="CX925">
        <v>1225.08</v>
      </c>
      <c r="CY925">
        <v>871.00030000000004</v>
      </c>
      <c r="CZ925">
        <v>851.70929999999998</v>
      </c>
      <c r="DA925">
        <v>967.1318</v>
      </c>
      <c r="DB925">
        <v>1732.894</v>
      </c>
      <c r="DC925">
        <v>1933.7260000000001</v>
      </c>
      <c r="DD925">
        <v>2826.2939999999999</v>
      </c>
      <c r="DE925">
        <v>3043.4140000000002</v>
      </c>
      <c r="DF925">
        <v>3513.2420000000002</v>
      </c>
      <c r="DG925">
        <v>2632.3939999999998</v>
      </c>
      <c r="DH925">
        <v>2073.212</v>
      </c>
      <c r="DI925">
        <v>1381.5260000000001</v>
      </c>
      <c r="DJ925">
        <v>1377.702</v>
      </c>
      <c r="DK925">
        <v>1158.23</v>
      </c>
      <c r="DL925">
        <v>18</v>
      </c>
      <c r="DM925">
        <v>19</v>
      </c>
    </row>
    <row r="926" spans="1:117" hidden="1" x14ac:dyDescent="0.25">
      <c r="A926" t="s">
        <v>62</v>
      </c>
      <c r="B926" t="s">
        <v>32</v>
      </c>
      <c r="C926" t="s">
        <v>32</v>
      </c>
      <c r="D926" t="s">
        <v>61</v>
      </c>
      <c r="E926" t="s">
        <v>61</v>
      </c>
      <c r="F926" t="s">
        <v>61</v>
      </c>
      <c r="G926" t="s">
        <v>61</v>
      </c>
      <c r="H926" t="s">
        <v>61</v>
      </c>
      <c r="I926" t="s">
        <v>183</v>
      </c>
      <c r="J926" s="22" t="s">
        <v>117</v>
      </c>
      <c r="K926" s="28">
        <v>19</v>
      </c>
      <c r="L926">
        <v>19</v>
      </c>
      <c r="M926">
        <v>38.75</v>
      </c>
      <c r="N926">
        <v>38.5</v>
      </c>
      <c r="O926">
        <v>1</v>
      </c>
      <c r="P926">
        <v>0</v>
      </c>
      <c r="Q926">
        <v>0</v>
      </c>
      <c r="R926">
        <v>0</v>
      </c>
      <c r="S926" s="28">
        <v>0</v>
      </c>
      <c r="T926">
        <v>2289.998</v>
      </c>
      <c r="U926">
        <v>2225.165</v>
      </c>
      <c r="V926">
        <v>2187.2719999999999</v>
      </c>
      <c r="W926">
        <v>2215.0149999999999</v>
      </c>
      <c r="X926">
        <v>2315.12</v>
      </c>
      <c r="Y926">
        <v>2535.5859999999998</v>
      </c>
      <c r="Z926">
        <v>2815.0479999999998</v>
      </c>
      <c r="AA926">
        <v>2830.5529999999999</v>
      </c>
      <c r="AB926">
        <v>3077.3159999999998</v>
      </c>
      <c r="AC926">
        <v>3237.7890000000002</v>
      </c>
      <c r="AD926">
        <v>3432.3490000000002</v>
      </c>
      <c r="AE926">
        <v>3630.252</v>
      </c>
      <c r="AF926">
        <v>3815.444</v>
      </c>
      <c r="AG926">
        <v>3956.174</v>
      </c>
      <c r="AH926">
        <v>4098.0029999999997</v>
      </c>
      <c r="AI926">
        <v>4218.3440000000001</v>
      </c>
      <c r="AJ926">
        <v>4416.1440000000002</v>
      </c>
      <c r="AK926">
        <v>4287.5540000000001</v>
      </c>
      <c r="AL926">
        <v>3973.03</v>
      </c>
      <c r="AM926">
        <v>4513.5450000000001</v>
      </c>
      <c r="AN926">
        <v>4345.2290000000003</v>
      </c>
      <c r="AO926">
        <v>3778.9279999999999</v>
      </c>
      <c r="AP926">
        <v>3045.2730000000001</v>
      </c>
      <c r="AQ926">
        <v>2561.183</v>
      </c>
      <c r="AR926">
        <v>67.916399999999996</v>
      </c>
      <c r="AS926">
        <v>66.115799999999993</v>
      </c>
      <c r="AT926">
        <v>64.568209999999993</v>
      </c>
      <c r="AU926">
        <v>63.307229999999997</v>
      </c>
      <c r="AV926">
        <v>62.406410000000001</v>
      </c>
      <c r="AW926">
        <v>61.580100000000002</v>
      </c>
      <c r="AX926">
        <v>60.639969999999998</v>
      </c>
      <c r="AY926">
        <v>61.181289999999997</v>
      </c>
      <c r="AZ926">
        <v>63.69211</v>
      </c>
      <c r="BA926">
        <v>68.751679999999993</v>
      </c>
      <c r="BB926">
        <v>74.352279999999993</v>
      </c>
      <c r="BC926">
        <v>79.07302</v>
      </c>
      <c r="BD926">
        <v>83.25291</v>
      </c>
      <c r="BE926">
        <v>86.933220000000006</v>
      </c>
      <c r="BF926">
        <v>88.93383</v>
      </c>
      <c r="BG926">
        <v>89.659220000000005</v>
      </c>
      <c r="BH926">
        <v>88.84599</v>
      </c>
      <c r="BI926">
        <v>87.811980000000005</v>
      </c>
      <c r="BJ926">
        <v>86.05247</v>
      </c>
      <c r="BK926">
        <v>82.852879999999999</v>
      </c>
      <c r="BL926">
        <v>78.524360000000001</v>
      </c>
      <c r="BM926">
        <v>74.829549999999998</v>
      </c>
      <c r="BN926">
        <v>71.941670000000002</v>
      </c>
      <c r="BO926">
        <v>69.820030000000003</v>
      </c>
      <c r="BP926">
        <v>-65.701400000000007</v>
      </c>
      <c r="BQ926">
        <v>-43.197150000000001</v>
      </c>
      <c r="BR926">
        <v>-24.465050000000002</v>
      </c>
      <c r="BS926">
        <v>-34.052219999999998</v>
      </c>
      <c r="BT926">
        <v>-37.586579999999998</v>
      </c>
      <c r="BU926">
        <v>-4.2444389999999999</v>
      </c>
      <c r="BV926">
        <v>1.003671</v>
      </c>
      <c r="BW926">
        <v>-4.6687060000000002</v>
      </c>
      <c r="BX926">
        <v>19.304670000000002</v>
      </c>
      <c r="BY926">
        <v>21.366540000000001</v>
      </c>
      <c r="BZ926">
        <v>5.6507959999999997</v>
      </c>
      <c r="CA926">
        <v>18.680969999999999</v>
      </c>
      <c r="CB926">
        <v>8.8604479999999999</v>
      </c>
      <c r="CC926">
        <v>17.389430000000001</v>
      </c>
      <c r="CD926">
        <v>-37.104770000000002</v>
      </c>
      <c r="CE926">
        <v>-68.642060000000001</v>
      </c>
      <c r="CF926">
        <v>-120.8946</v>
      </c>
      <c r="CG926">
        <v>116.0081</v>
      </c>
      <c r="CH926">
        <v>508.08510000000001</v>
      </c>
      <c r="CI926">
        <v>-89.406030000000001</v>
      </c>
      <c r="CJ926">
        <v>-103.84480000000001</v>
      </c>
      <c r="CK926">
        <v>-57.583759999999998</v>
      </c>
      <c r="CL926">
        <v>-104.307</v>
      </c>
      <c r="CM926">
        <v>-118.5838</v>
      </c>
      <c r="CN926">
        <v>63.536490000000001</v>
      </c>
      <c r="CO926">
        <v>59.52169</v>
      </c>
      <c r="CP926">
        <v>57.578360000000004</v>
      </c>
      <c r="CQ926">
        <v>55.961620000000003</v>
      </c>
      <c r="CR926">
        <v>53.929290000000002</v>
      </c>
      <c r="CS926">
        <v>62.789769999999997</v>
      </c>
      <c r="CT926">
        <v>128.28370000000001</v>
      </c>
      <c r="CU926">
        <v>41.39058</v>
      </c>
      <c r="CV926">
        <v>138.78</v>
      </c>
      <c r="CW926">
        <v>102.6266</v>
      </c>
      <c r="CX926">
        <v>184.8279</v>
      </c>
      <c r="CY926">
        <v>221.7637</v>
      </c>
      <c r="CZ926">
        <v>223.08619999999999</v>
      </c>
      <c r="DA926">
        <v>181.17789999999999</v>
      </c>
      <c r="DB926">
        <v>207.48920000000001</v>
      </c>
      <c r="DC926">
        <v>182.38079999999999</v>
      </c>
      <c r="DD926">
        <v>182.7766</v>
      </c>
      <c r="DE926">
        <v>180.55330000000001</v>
      </c>
      <c r="DF926">
        <v>120.7118</v>
      </c>
      <c r="DG926">
        <v>101.6919</v>
      </c>
      <c r="DH926">
        <v>119.66719999999999</v>
      </c>
      <c r="DI926">
        <v>129.19829999999999</v>
      </c>
      <c r="DJ926">
        <v>102.642</v>
      </c>
      <c r="DK926">
        <v>101.27379999999999</v>
      </c>
      <c r="DL926">
        <v>18</v>
      </c>
      <c r="DM926">
        <v>19</v>
      </c>
    </row>
    <row r="927" spans="1:117" x14ac:dyDescent="0.25">
      <c r="A927" t="s">
        <v>62</v>
      </c>
      <c r="B927" t="s">
        <v>35</v>
      </c>
      <c r="C927" t="s">
        <v>61</v>
      </c>
      <c r="D927" t="s">
        <v>61</v>
      </c>
      <c r="E927" t="s">
        <v>35</v>
      </c>
      <c r="F927" t="s">
        <v>61</v>
      </c>
      <c r="G927" t="s">
        <v>61</v>
      </c>
      <c r="H927" t="s">
        <v>61</v>
      </c>
      <c r="I927" t="s">
        <v>183</v>
      </c>
      <c r="J927" s="22" t="s">
        <v>117</v>
      </c>
      <c r="K927" s="28">
        <v>19</v>
      </c>
      <c r="L927">
        <v>19</v>
      </c>
      <c r="M927">
        <v>1.5833330000000001</v>
      </c>
      <c r="N927">
        <v>1.5833330000000001</v>
      </c>
      <c r="O927">
        <v>1</v>
      </c>
      <c r="P927">
        <v>0</v>
      </c>
      <c r="Q927">
        <v>1</v>
      </c>
      <c r="R927">
        <v>0</v>
      </c>
      <c r="S927">
        <v>1</v>
      </c>
      <c r="AR927">
        <v>67.388890000000004</v>
      </c>
      <c r="AS927">
        <v>64.861109999999996</v>
      </c>
      <c r="AT927">
        <v>63.61806</v>
      </c>
      <c r="AU927">
        <v>62.55556</v>
      </c>
      <c r="AV927">
        <v>61.986109999999996</v>
      </c>
      <c r="AW927">
        <v>61.59722</v>
      </c>
      <c r="AX927">
        <v>61.50694</v>
      </c>
      <c r="AY927">
        <v>61.701390000000004</v>
      </c>
      <c r="AZ927">
        <v>64.479169999999996</v>
      </c>
      <c r="BA927">
        <v>68.791669999999996</v>
      </c>
      <c r="BB927">
        <v>73.388890000000004</v>
      </c>
      <c r="BC927">
        <v>78.25694</v>
      </c>
      <c r="BD927">
        <v>81.916669999999996</v>
      </c>
      <c r="BE927">
        <v>84.923609999999996</v>
      </c>
      <c r="BF927">
        <v>86.74306</v>
      </c>
      <c r="BG927">
        <v>88.24306</v>
      </c>
      <c r="BH927">
        <v>89.013890000000004</v>
      </c>
      <c r="BI927">
        <v>87.86806</v>
      </c>
      <c r="BJ927">
        <v>85.541669999999996</v>
      </c>
      <c r="BK927">
        <v>80.923609999999996</v>
      </c>
      <c r="BL927">
        <v>76.201390000000004</v>
      </c>
      <c r="BM927">
        <v>73.201390000000004</v>
      </c>
      <c r="BN927">
        <v>71.604169999999996</v>
      </c>
      <c r="BO927">
        <v>70.173609999999996</v>
      </c>
      <c r="DL927">
        <v>18</v>
      </c>
      <c r="DM927">
        <v>19</v>
      </c>
    </row>
    <row r="928" spans="1:117" x14ac:dyDescent="0.25">
      <c r="A928" t="s">
        <v>62</v>
      </c>
      <c r="B928" t="s">
        <v>210</v>
      </c>
      <c r="C928" t="s">
        <v>61</v>
      </c>
      <c r="D928" t="s">
        <v>210</v>
      </c>
      <c r="E928" t="s">
        <v>61</v>
      </c>
      <c r="F928" t="s">
        <v>61</v>
      </c>
      <c r="G928" t="s">
        <v>61</v>
      </c>
      <c r="H928" t="s">
        <v>61</v>
      </c>
      <c r="I928" t="s">
        <v>183</v>
      </c>
      <c r="J928" s="22" t="s">
        <v>117</v>
      </c>
      <c r="K928" s="28">
        <v>19</v>
      </c>
      <c r="L928">
        <v>19</v>
      </c>
      <c r="M928">
        <v>4.3333329999999997</v>
      </c>
      <c r="N928">
        <v>4.3333329999999997</v>
      </c>
      <c r="O928">
        <v>1</v>
      </c>
      <c r="P928">
        <v>0</v>
      </c>
      <c r="Q928">
        <v>1</v>
      </c>
      <c r="R928">
        <v>1</v>
      </c>
      <c r="S928">
        <v>1</v>
      </c>
      <c r="AR928">
        <v>65.666669999999996</v>
      </c>
      <c r="AS928">
        <v>63.5</v>
      </c>
      <c r="AT928">
        <v>63.181820000000002</v>
      </c>
      <c r="AU928">
        <v>62.69697</v>
      </c>
      <c r="AV928">
        <v>63.727269999999997</v>
      </c>
      <c r="AW928">
        <v>63.560609999999997</v>
      </c>
      <c r="AX928">
        <v>63.727269999999997</v>
      </c>
      <c r="AY928">
        <v>64.212119999999999</v>
      </c>
      <c r="AZ928">
        <v>67.530299999999997</v>
      </c>
      <c r="BA928">
        <v>72.333330000000004</v>
      </c>
      <c r="BB928">
        <v>76.606059999999999</v>
      </c>
      <c r="BC928">
        <v>80.651510000000002</v>
      </c>
      <c r="BD928">
        <v>84.530299999999997</v>
      </c>
      <c r="BE928">
        <v>86.984849999999994</v>
      </c>
      <c r="BF928">
        <v>88.136359999999996</v>
      </c>
      <c r="BG928">
        <v>86.863640000000004</v>
      </c>
      <c r="BH928">
        <v>85.5</v>
      </c>
      <c r="BI928">
        <v>83.833330000000004</v>
      </c>
      <c r="BJ928">
        <v>82.060609999999997</v>
      </c>
      <c r="BK928">
        <v>79.181820000000002</v>
      </c>
      <c r="BL928">
        <v>74.318179999999998</v>
      </c>
      <c r="BM928">
        <v>71.242419999999996</v>
      </c>
      <c r="BN928">
        <v>69.803030000000007</v>
      </c>
      <c r="BO928">
        <v>68.348489999999998</v>
      </c>
      <c r="DL928">
        <v>18</v>
      </c>
      <c r="DM928">
        <v>19</v>
      </c>
    </row>
    <row r="929" spans="1:117" x14ac:dyDescent="0.25">
      <c r="A929" t="s">
        <v>62</v>
      </c>
      <c r="B929" t="s">
        <v>38</v>
      </c>
      <c r="C929" t="s">
        <v>61</v>
      </c>
      <c r="D929" t="s">
        <v>61</v>
      </c>
      <c r="E929" t="s">
        <v>38</v>
      </c>
      <c r="F929" t="s">
        <v>61</v>
      </c>
      <c r="G929" t="s">
        <v>61</v>
      </c>
      <c r="H929" t="s">
        <v>61</v>
      </c>
      <c r="I929" t="s">
        <v>183</v>
      </c>
      <c r="J929" s="22" t="s">
        <v>117</v>
      </c>
      <c r="K929" s="28">
        <v>19</v>
      </c>
      <c r="L929">
        <v>19</v>
      </c>
      <c r="M929">
        <v>2</v>
      </c>
      <c r="N929">
        <v>2</v>
      </c>
      <c r="O929">
        <v>1</v>
      </c>
      <c r="P929">
        <v>0</v>
      </c>
      <c r="Q929">
        <v>1</v>
      </c>
      <c r="R929">
        <v>1</v>
      </c>
      <c r="S929">
        <v>1</v>
      </c>
      <c r="AR929">
        <v>67.636359999999996</v>
      </c>
      <c r="AS929">
        <v>65.090909999999994</v>
      </c>
      <c r="AT929">
        <v>63.909089999999999</v>
      </c>
      <c r="AU929">
        <v>62.863639999999997</v>
      </c>
      <c r="AV929">
        <v>62.045450000000002</v>
      </c>
      <c r="AW929">
        <v>61.636360000000003</v>
      </c>
      <c r="AX929">
        <v>61.818179999999998</v>
      </c>
      <c r="AY929">
        <v>62.454549999999998</v>
      </c>
      <c r="AZ929">
        <v>65.045450000000002</v>
      </c>
      <c r="BA929">
        <v>69.181820000000002</v>
      </c>
      <c r="BB929">
        <v>74.090909999999994</v>
      </c>
      <c r="BC929">
        <v>79.045450000000002</v>
      </c>
      <c r="BD929">
        <v>82.636359999999996</v>
      </c>
      <c r="BE929">
        <v>85.454549999999998</v>
      </c>
      <c r="BF929">
        <v>87.181820000000002</v>
      </c>
      <c r="BG929">
        <v>88.409090000000006</v>
      </c>
      <c r="BH929">
        <v>89.136359999999996</v>
      </c>
      <c r="BI929">
        <v>88.318179999999998</v>
      </c>
      <c r="BJ929">
        <v>86</v>
      </c>
      <c r="BK929">
        <v>81.181820000000002</v>
      </c>
      <c r="BL929">
        <v>76.545450000000002</v>
      </c>
      <c r="BM929">
        <v>73.636359999999996</v>
      </c>
      <c r="BN929">
        <v>71.954549999999998</v>
      </c>
      <c r="BO929">
        <v>70.409090000000006</v>
      </c>
      <c r="DL929">
        <v>18</v>
      </c>
      <c r="DM929">
        <v>19</v>
      </c>
    </row>
    <row r="930" spans="1:117" hidden="1" x14ac:dyDescent="0.25">
      <c r="A930" t="s">
        <v>62</v>
      </c>
      <c r="B930" t="s">
        <v>101</v>
      </c>
      <c r="C930" t="s">
        <v>61</v>
      </c>
      <c r="D930" t="s">
        <v>61</v>
      </c>
      <c r="E930" t="s">
        <v>61</v>
      </c>
      <c r="F930" t="s">
        <v>61</v>
      </c>
      <c r="G930" t="s">
        <v>61</v>
      </c>
      <c r="H930" t="s">
        <v>101</v>
      </c>
      <c r="I930" t="s">
        <v>183</v>
      </c>
      <c r="J930" s="22" t="s">
        <v>117</v>
      </c>
      <c r="K930" s="28">
        <v>19</v>
      </c>
      <c r="L930">
        <v>19</v>
      </c>
      <c r="M930">
        <v>123.08329999999999</v>
      </c>
      <c r="N930">
        <v>122.08329999999999</v>
      </c>
      <c r="O930">
        <v>1</v>
      </c>
      <c r="P930">
        <v>0</v>
      </c>
      <c r="Q930">
        <v>0</v>
      </c>
      <c r="R930">
        <v>0</v>
      </c>
      <c r="S930" s="28">
        <v>0</v>
      </c>
      <c r="T930">
        <v>2617.2379999999998</v>
      </c>
      <c r="U930">
        <v>2618.02</v>
      </c>
      <c r="V930">
        <v>2631.2860000000001</v>
      </c>
      <c r="W930">
        <v>2637.8580000000002</v>
      </c>
      <c r="X930">
        <v>2692.9870000000001</v>
      </c>
      <c r="Y930">
        <v>2929.4409999999998</v>
      </c>
      <c r="Z930">
        <v>3492.5949999999998</v>
      </c>
      <c r="AA930">
        <v>3900.8719999999998</v>
      </c>
      <c r="AB930">
        <v>4670.9840000000004</v>
      </c>
      <c r="AC930">
        <v>5673.7359999999999</v>
      </c>
      <c r="AD930">
        <v>6290.0230000000001</v>
      </c>
      <c r="AE930">
        <v>6740.5789999999997</v>
      </c>
      <c r="AF930">
        <v>7099.9809999999998</v>
      </c>
      <c r="AG930">
        <v>7366.915</v>
      </c>
      <c r="AH930">
        <v>7611.0540000000001</v>
      </c>
      <c r="AI930">
        <v>7664.6790000000001</v>
      </c>
      <c r="AJ930">
        <v>7563.68</v>
      </c>
      <c r="AK930">
        <v>7052.058</v>
      </c>
      <c r="AL930">
        <v>5815.125</v>
      </c>
      <c r="AM930">
        <v>6199.1970000000001</v>
      </c>
      <c r="AN930">
        <v>5870.4979999999996</v>
      </c>
      <c r="AO930">
        <v>4621.0309999999999</v>
      </c>
      <c r="AP930">
        <v>3177.97</v>
      </c>
      <c r="AQ930">
        <v>2752.13</v>
      </c>
      <c r="AR930">
        <v>66.929720000000003</v>
      </c>
      <c r="AS930">
        <v>64.623360000000005</v>
      </c>
      <c r="AT930">
        <v>63.349400000000003</v>
      </c>
      <c r="AU930">
        <v>62.306710000000002</v>
      </c>
      <c r="AV930">
        <v>61.738239999999998</v>
      </c>
      <c r="AW930">
        <v>61.278120000000001</v>
      </c>
      <c r="AX930">
        <v>60.978459999999998</v>
      </c>
      <c r="AY930">
        <v>61.085720000000002</v>
      </c>
      <c r="AZ930">
        <v>63.892330000000001</v>
      </c>
      <c r="BA930">
        <v>68.154210000000006</v>
      </c>
      <c r="BB930">
        <v>73.006770000000003</v>
      </c>
      <c r="BC930">
        <v>77.780659999999997</v>
      </c>
      <c r="BD930">
        <v>81.194029999999998</v>
      </c>
      <c r="BE930">
        <v>84.061819999999997</v>
      </c>
      <c r="BF930">
        <v>85.793379999999999</v>
      </c>
      <c r="BG930">
        <v>87.325040000000001</v>
      </c>
      <c r="BH930">
        <v>87.992429999999999</v>
      </c>
      <c r="BI930">
        <v>87.009249999999994</v>
      </c>
      <c r="BJ930">
        <v>84.87039</v>
      </c>
      <c r="BK930">
        <v>80.314800000000005</v>
      </c>
      <c r="BL930">
        <v>75.712569999999999</v>
      </c>
      <c r="BM930">
        <v>72.766859999999994</v>
      </c>
      <c r="BN930">
        <v>71.007369999999995</v>
      </c>
      <c r="BO930">
        <v>69.454210000000003</v>
      </c>
      <c r="BP930">
        <v>-7.4185930000000004</v>
      </c>
      <c r="BQ930">
        <v>-13.12542</v>
      </c>
      <c r="BR930">
        <v>-17.424320000000002</v>
      </c>
      <c r="BS930">
        <v>-11.12149</v>
      </c>
      <c r="BT930">
        <v>-15.58839</v>
      </c>
      <c r="BU930">
        <v>2.9391259999999999</v>
      </c>
      <c r="BV930">
        <v>-67.581990000000005</v>
      </c>
      <c r="BW930">
        <v>9.6936149999999994</v>
      </c>
      <c r="BX930">
        <v>20.656549999999999</v>
      </c>
      <c r="BY930">
        <v>19.526710000000001</v>
      </c>
      <c r="BZ930">
        <v>37.830950000000001</v>
      </c>
      <c r="CA930">
        <v>64.556150000000002</v>
      </c>
      <c r="CB930">
        <v>64.050820000000002</v>
      </c>
      <c r="CC930">
        <v>72.474419999999995</v>
      </c>
      <c r="CD930">
        <v>30.15119</v>
      </c>
      <c r="CE930">
        <v>-15.68482</v>
      </c>
      <c r="CF930">
        <v>-47.95082</v>
      </c>
      <c r="CG930">
        <v>292.86989999999997</v>
      </c>
      <c r="CH930">
        <v>1231.079</v>
      </c>
      <c r="CI930">
        <v>184.40860000000001</v>
      </c>
      <c r="CJ930">
        <v>36.269759999999998</v>
      </c>
      <c r="CK930">
        <v>74.670249999999996</v>
      </c>
      <c r="CL930">
        <v>51.330739999999999</v>
      </c>
      <c r="CM930">
        <v>30.66696</v>
      </c>
      <c r="CN930">
        <v>50.576880000000003</v>
      </c>
      <c r="CO930">
        <v>39.077039999999997</v>
      </c>
      <c r="CP930">
        <v>42.956620000000001</v>
      </c>
      <c r="CQ930">
        <v>46.193759999999997</v>
      </c>
      <c r="CR930">
        <v>46.06176</v>
      </c>
      <c r="CS930">
        <v>51.28275</v>
      </c>
      <c r="CT930">
        <v>49.237720000000003</v>
      </c>
      <c r="CU930">
        <v>43.712809999999998</v>
      </c>
      <c r="CV930">
        <v>67.875640000000004</v>
      </c>
      <c r="CW930">
        <v>85.847390000000004</v>
      </c>
      <c r="CX930">
        <v>118.6229</v>
      </c>
      <c r="CY930">
        <v>103.8292</v>
      </c>
      <c r="CZ930">
        <v>98.940060000000003</v>
      </c>
      <c r="DA930">
        <v>103.62009999999999</v>
      </c>
      <c r="DB930">
        <v>126.8976</v>
      </c>
      <c r="DC930">
        <v>149.1036</v>
      </c>
      <c r="DD930">
        <v>208.97540000000001</v>
      </c>
      <c r="DE930">
        <v>167.23859999999999</v>
      </c>
      <c r="DF930">
        <v>288.20920000000001</v>
      </c>
      <c r="DG930">
        <v>169.79730000000001</v>
      </c>
      <c r="DH930">
        <v>167.53749999999999</v>
      </c>
      <c r="DI930">
        <v>114.2856</v>
      </c>
      <c r="DJ930">
        <v>94.496600000000001</v>
      </c>
      <c r="DK930">
        <v>83.537520000000001</v>
      </c>
      <c r="DL930">
        <v>18</v>
      </c>
      <c r="DM930">
        <v>19</v>
      </c>
    </row>
    <row r="931" spans="1:117" hidden="1" x14ac:dyDescent="0.25">
      <c r="A931" t="s">
        <v>62</v>
      </c>
      <c r="B931" t="s">
        <v>37</v>
      </c>
      <c r="C931" t="s">
        <v>61</v>
      </c>
      <c r="D931" t="s">
        <v>61</v>
      </c>
      <c r="E931" t="s">
        <v>37</v>
      </c>
      <c r="F931" t="s">
        <v>61</v>
      </c>
      <c r="G931" t="s">
        <v>61</v>
      </c>
      <c r="H931" t="s">
        <v>61</v>
      </c>
      <c r="I931" t="s">
        <v>183</v>
      </c>
      <c r="J931" s="22" t="s">
        <v>117</v>
      </c>
      <c r="K931" s="28">
        <v>19</v>
      </c>
      <c r="L931">
        <v>19</v>
      </c>
      <c r="M931">
        <v>58.416670000000003</v>
      </c>
      <c r="N931">
        <v>58.416670000000003</v>
      </c>
      <c r="O931">
        <v>1</v>
      </c>
      <c r="P931">
        <v>0</v>
      </c>
      <c r="Q931">
        <v>0</v>
      </c>
      <c r="R931">
        <v>0</v>
      </c>
      <c r="S931" s="28">
        <v>0</v>
      </c>
      <c r="T931">
        <v>7846.0870000000004</v>
      </c>
      <c r="U931">
        <v>7699.16</v>
      </c>
      <c r="V931">
        <v>7567.8670000000002</v>
      </c>
      <c r="W931">
        <v>7485.1139999999996</v>
      </c>
      <c r="X931">
        <v>7512.567</v>
      </c>
      <c r="Y931">
        <v>8892.7450000000008</v>
      </c>
      <c r="Z931">
        <v>11290.68</v>
      </c>
      <c r="AA931">
        <v>12077.2</v>
      </c>
      <c r="AB931">
        <v>14417.99</v>
      </c>
      <c r="AC931">
        <v>17494.45</v>
      </c>
      <c r="AD931">
        <v>19429.490000000002</v>
      </c>
      <c r="AE931">
        <v>20356.349999999999</v>
      </c>
      <c r="AF931">
        <v>20815.46</v>
      </c>
      <c r="AG931">
        <v>21086.82</v>
      </c>
      <c r="AH931">
        <v>21294</v>
      </c>
      <c r="AI931">
        <v>21256.67</v>
      </c>
      <c r="AJ931">
        <v>20603.98</v>
      </c>
      <c r="AK931">
        <v>19005.47</v>
      </c>
      <c r="AL931">
        <v>15676.83</v>
      </c>
      <c r="AM931">
        <v>13445.53</v>
      </c>
      <c r="AN931">
        <v>11643.51</v>
      </c>
      <c r="AO931">
        <v>10282.459999999999</v>
      </c>
      <c r="AP931">
        <v>9077.06</v>
      </c>
      <c r="AQ931">
        <v>8516.7119999999995</v>
      </c>
      <c r="AR931">
        <v>66.988479999999996</v>
      </c>
      <c r="AS931">
        <v>64.610950000000003</v>
      </c>
      <c r="AT931">
        <v>63.385300000000001</v>
      </c>
      <c r="AU931">
        <v>62.380330000000001</v>
      </c>
      <c r="AV931">
        <v>61.752029999999998</v>
      </c>
      <c r="AW931">
        <v>61.358890000000002</v>
      </c>
      <c r="AX931">
        <v>61.297269999999997</v>
      </c>
      <c r="AY931">
        <v>61.678789999999999</v>
      </c>
      <c r="AZ931">
        <v>64.415819999999997</v>
      </c>
      <c r="BA931">
        <v>68.610309999999998</v>
      </c>
      <c r="BB931">
        <v>73.355199999999996</v>
      </c>
      <c r="BC931">
        <v>78.230469999999997</v>
      </c>
      <c r="BD931">
        <v>81.774190000000004</v>
      </c>
      <c r="BE931">
        <v>84.673910000000006</v>
      </c>
      <c r="BF931">
        <v>86.433890000000005</v>
      </c>
      <c r="BG931">
        <v>87.768349999999998</v>
      </c>
      <c r="BH931">
        <v>88.478340000000003</v>
      </c>
      <c r="BI931">
        <v>87.419359999999998</v>
      </c>
      <c r="BJ931">
        <v>85.071330000000003</v>
      </c>
      <c r="BK931">
        <v>80.366669999999999</v>
      </c>
      <c r="BL931">
        <v>75.708600000000004</v>
      </c>
      <c r="BM931">
        <v>72.725570000000005</v>
      </c>
      <c r="BN931">
        <v>71.099159999999998</v>
      </c>
      <c r="BO931">
        <v>69.625950000000003</v>
      </c>
      <c r="BP931">
        <v>-38.501100000000001</v>
      </c>
      <c r="BQ931">
        <v>-61.319830000000003</v>
      </c>
      <c r="BR931">
        <v>-50.725250000000003</v>
      </c>
      <c r="BS931">
        <v>-30.010760000000001</v>
      </c>
      <c r="BT931">
        <v>-7.8252889999999997</v>
      </c>
      <c r="BU931">
        <v>129.3569</v>
      </c>
      <c r="BV931">
        <v>80.501530000000002</v>
      </c>
      <c r="BW931">
        <v>69.968000000000004</v>
      </c>
      <c r="BX931">
        <v>-140.11199999999999</v>
      </c>
      <c r="BY931">
        <v>-108.09650000000001</v>
      </c>
      <c r="BZ931">
        <v>67.158330000000007</v>
      </c>
      <c r="CA931">
        <v>31.563469999999999</v>
      </c>
      <c r="CB931">
        <v>18.705729999999999</v>
      </c>
      <c r="CC931">
        <v>-0.383913</v>
      </c>
      <c r="CD931">
        <v>-182.59229999999999</v>
      </c>
      <c r="CE931">
        <v>-442.61849999999998</v>
      </c>
      <c r="CF931">
        <v>-357.49119999999999</v>
      </c>
      <c r="CG931">
        <v>155.94110000000001</v>
      </c>
      <c r="CH931">
        <v>1878.925</v>
      </c>
      <c r="CI931">
        <v>873.31790000000001</v>
      </c>
      <c r="CJ931">
        <v>558.66369999999995</v>
      </c>
      <c r="CK931">
        <v>363.85739999999998</v>
      </c>
      <c r="CL931">
        <v>-38.674399999999999</v>
      </c>
      <c r="CM931">
        <v>-119.9516</v>
      </c>
      <c r="CN931">
        <v>244.7816</v>
      </c>
      <c r="CO931">
        <v>216.26410000000001</v>
      </c>
      <c r="CP931">
        <v>214.40309999999999</v>
      </c>
      <c r="CQ931">
        <v>206.6576</v>
      </c>
      <c r="CR931">
        <v>218.64490000000001</v>
      </c>
      <c r="CS931">
        <v>341.101</v>
      </c>
      <c r="CT931">
        <v>354.25889999999998</v>
      </c>
      <c r="CU931">
        <v>247.46250000000001</v>
      </c>
      <c r="CV931">
        <v>367.11439999999999</v>
      </c>
      <c r="CW931">
        <v>578.2808</v>
      </c>
      <c r="CX931">
        <v>695.053</v>
      </c>
      <c r="CY931">
        <v>343.19600000000003</v>
      </c>
      <c r="CZ931">
        <v>231.46299999999999</v>
      </c>
      <c r="DA931">
        <v>359.33229999999998</v>
      </c>
      <c r="DB931">
        <v>1030.19</v>
      </c>
      <c r="DC931">
        <v>1201.8430000000001</v>
      </c>
      <c r="DD931">
        <v>1466.816</v>
      </c>
      <c r="DE931">
        <v>1401.2429999999999</v>
      </c>
      <c r="DF931">
        <v>1551.5530000000001</v>
      </c>
      <c r="DG931">
        <v>1251.731</v>
      </c>
      <c r="DH931">
        <v>662.73979999999995</v>
      </c>
      <c r="DI931">
        <v>478.56470000000002</v>
      </c>
      <c r="DJ931">
        <v>399.01909999999998</v>
      </c>
      <c r="DK931">
        <v>425.6918</v>
      </c>
      <c r="DL931">
        <v>18</v>
      </c>
      <c r="DM931">
        <v>19</v>
      </c>
    </row>
    <row r="932" spans="1:117" hidden="1" x14ac:dyDescent="0.25">
      <c r="A932" t="s">
        <v>62</v>
      </c>
      <c r="B932" t="s">
        <v>104</v>
      </c>
      <c r="C932" t="s">
        <v>104</v>
      </c>
      <c r="D932" t="s">
        <v>61</v>
      </c>
      <c r="E932" t="s">
        <v>61</v>
      </c>
      <c r="F932" t="s">
        <v>61</v>
      </c>
      <c r="G932" t="s">
        <v>61</v>
      </c>
      <c r="H932" t="s">
        <v>61</v>
      </c>
      <c r="I932" t="s">
        <v>183</v>
      </c>
      <c r="J932" s="22" t="s">
        <v>117</v>
      </c>
      <c r="K932" s="28">
        <v>19</v>
      </c>
      <c r="L932">
        <v>19</v>
      </c>
      <c r="M932">
        <v>43.75</v>
      </c>
      <c r="N932">
        <v>43.75</v>
      </c>
      <c r="O932">
        <v>1</v>
      </c>
      <c r="P932">
        <v>0</v>
      </c>
      <c r="Q932">
        <v>0</v>
      </c>
      <c r="R932">
        <v>0</v>
      </c>
      <c r="S932" s="28">
        <v>0</v>
      </c>
      <c r="T932">
        <v>2557.9319999999998</v>
      </c>
      <c r="U932">
        <v>2479.2069999999999</v>
      </c>
      <c r="V932">
        <v>2452.2080000000001</v>
      </c>
      <c r="W932">
        <v>2465.1129999999998</v>
      </c>
      <c r="X932">
        <v>2567.1170000000002</v>
      </c>
      <c r="Y932">
        <v>2659.5830000000001</v>
      </c>
      <c r="Z932">
        <v>3231.49</v>
      </c>
      <c r="AA932">
        <v>3297.2579999999998</v>
      </c>
      <c r="AB932">
        <v>3745.732</v>
      </c>
      <c r="AC932">
        <v>3951.5770000000002</v>
      </c>
      <c r="AD932">
        <v>4418.232</v>
      </c>
      <c r="AE932">
        <v>4784.777</v>
      </c>
      <c r="AF932">
        <v>4944.777</v>
      </c>
      <c r="AG932">
        <v>5310.41</v>
      </c>
      <c r="AH932">
        <v>5503.991</v>
      </c>
      <c r="AI932">
        <v>5626.0749999999998</v>
      </c>
      <c r="AJ932">
        <v>5875.9340000000002</v>
      </c>
      <c r="AK932">
        <v>5828.3379999999997</v>
      </c>
      <c r="AL932">
        <v>5218.0450000000001</v>
      </c>
      <c r="AM932">
        <v>5583.0889999999999</v>
      </c>
      <c r="AN932">
        <v>5082.0749999999998</v>
      </c>
      <c r="AO932">
        <v>4219.0200000000004</v>
      </c>
      <c r="AP932">
        <v>3544.8960000000002</v>
      </c>
      <c r="AQ932">
        <v>2799.2469999999998</v>
      </c>
      <c r="AR932">
        <v>64.022530000000003</v>
      </c>
      <c r="AS932">
        <v>62.532519999999998</v>
      </c>
      <c r="AT932">
        <v>61.014650000000003</v>
      </c>
      <c r="AU932">
        <v>59.095440000000004</v>
      </c>
      <c r="AV932">
        <v>58.246929999999999</v>
      </c>
      <c r="AW932">
        <v>57.2423</v>
      </c>
      <c r="AX932">
        <v>56.301699999999997</v>
      </c>
      <c r="AY932">
        <v>56.609220000000001</v>
      </c>
      <c r="AZ932">
        <v>59.778039999999997</v>
      </c>
      <c r="BA932">
        <v>66.007769999999994</v>
      </c>
      <c r="BB932">
        <v>72.830150000000003</v>
      </c>
      <c r="BC932">
        <v>79.351730000000003</v>
      </c>
      <c r="BD932">
        <v>84.076769999999996</v>
      </c>
      <c r="BE932">
        <v>88.408230000000003</v>
      </c>
      <c r="BF932">
        <v>91.069670000000002</v>
      </c>
      <c r="BG932">
        <v>92.873410000000007</v>
      </c>
      <c r="BH932">
        <v>92.001869999999997</v>
      </c>
      <c r="BI932">
        <v>90.494560000000007</v>
      </c>
      <c r="BJ932">
        <v>87.594139999999996</v>
      </c>
      <c r="BK932">
        <v>81.923270000000002</v>
      </c>
      <c r="BL932">
        <v>76.506529999999998</v>
      </c>
      <c r="BM932">
        <v>71.957310000000007</v>
      </c>
      <c r="BN932">
        <v>68.28492</v>
      </c>
      <c r="BO932">
        <v>66.166309999999996</v>
      </c>
      <c r="BP932">
        <v>-65.577169999999995</v>
      </c>
      <c r="BQ932">
        <v>-52.176630000000003</v>
      </c>
      <c r="BR932">
        <v>-67.590040000000002</v>
      </c>
      <c r="BS932">
        <v>-26.35201</v>
      </c>
      <c r="BT932">
        <v>-30.16189</v>
      </c>
      <c r="BU932">
        <v>-1.6965520000000001</v>
      </c>
      <c r="BV932">
        <v>10.779809999999999</v>
      </c>
      <c r="BW932">
        <v>-2.4015409999999999</v>
      </c>
      <c r="BX932">
        <v>7.8654380000000002</v>
      </c>
      <c r="BY932">
        <v>16.170369999999998</v>
      </c>
      <c r="BZ932">
        <v>58.948779999999999</v>
      </c>
      <c r="CA932">
        <v>-70.393420000000006</v>
      </c>
      <c r="CB932">
        <v>38.32931</v>
      </c>
      <c r="CC932">
        <v>-84.966220000000007</v>
      </c>
      <c r="CD932">
        <v>-72.007369999999995</v>
      </c>
      <c r="CE932">
        <v>-31.141300000000001</v>
      </c>
      <c r="CF932">
        <v>-184.75630000000001</v>
      </c>
      <c r="CG932">
        <v>37.465029999999999</v>
      </c>
      <c r="CH932">
        <v>706.69119999999998</v>
      </c>
      <c r="CI932">
        <v>87.482249999999993</v>
      </c>
      <c r="CJ932">
        <v>18.237159999999999</v>
      </c>
      <c r="CK932">
        <v>32.679830000000003</v>
      </c>
      <c r="CL932">
        <v>-11.210039999999999</v>
      </c>
      <c r="CM932">
        <v>-68.174329999999998</v>
      </c>
      <c r="CN932">
        <v>364.24599999999998</v>
      </c>
      <c r="CO932">
        <v>344.8777</v>
      </c>
      <c r="CP932">
        <v>328.03620000000001</v>
      </c>
      <c r="CQ932">
        <v>178.8629</v>
      </c>
      <c r="CR932">
        <v>164.02029999999999</v>
      </c>
      <c r="CS932">
        <v>174.26589999999999</v>
      </c>
      <c r="CT932">
        <v>143.41919999999999</v>
      </c>
      <c r="CU932">
        <v>123.3099</v>
      </c>
      <c r="CV932">
        <v>163.83150000000001</v>
      </c>
      <c r="CW932">
        <v>272.55889999999999</v>
      </c>
      <c r="CX932">
        <v>568.23649999999998</v>
      </c>
      <c r="CY932">
        <v>474.73110000000003</v>
      </c>
      <c r="CZ932">
        <v>815.27599999999995</v>
      </c>
      <c r="DA932">
        <v>499.66550000000001</v>
      </c>
      <c r="DB932">
        <v>530.41449999999998</v>
      </c>
      <c r="DC932">
        <v>659.55309999999997</v>
      </c>
      <c r="DD932">
        <v>501.2817</v>
      </c>
      <c r="DE932">
        <v>423.238</v>
      </c>
      <c r="DF932">
        <v>615.94420000000002</v>
      </c>
      <c r="DG932">
        <v>542.04570000000001</v>
      </c>
      <c r="DH932">
        <v>700.09400000000005</v>
      </c>
      <c r="DI932">
        <v>399.94839999999999</v>
      </c>
      <c r="DJ932">
        <v>275.0523</v>
      </c>
      <c r="DK932">
        <v>210.30439999999999</v>
      </c>
      <c r="DL932">
        <v>18</v>
      </c>
      <c r="DM932">
        <v>19</v>
      </c>
    </row>
    <row r="933" spans="1:117" hidden="1" x14ac:dyDescent="0.25">
      <c r="A933" t="s">
        <v>62</v>
      </c>
      <c r="B933" t="s">
        <v>30</v>
      </c>
      <c r="C933" t="s">
        <v>61</v>
      </c>
      <c r="D933" t="s">
        <v>61</v>
      </c>
      <c r="E933" t="s">
        <v>30</v>
      </c>
      <c r="F933" t="s">
        <v>61</v>
      </c>
      <c r="G933" t="s">
        <v>61</v>
      </c>
      <c r="H933" t="s">
        <v>61</v>
      </c>
      <c r="I933" t="s">
        <v>183</v>
      </c>
      <c r="J933" s="22" t="s">
        <v>117</v>
      </c>
      <c r="K933" s="28">
        <v>19</v>
      </c>
      <c r="L933">
        <v>19</v>
      </c>
      <c r="M933">
        <v>16.75</v>
      </c>
      <c r="N933">
        <v>16.25</v>
      </c>
      <c r="O933">
        <v>1</v>
      </c>
      <c r="P933">
        <v>0</v>
      </c>
      <c r="Q933">
        <v>0</v>
      </c>
      <c r="R933">
        <v>0</v>
      </c>
      <c r="S933" s="28">
        <v>0</v>
      </c>
      <c r="T933">
        <v>1916.123</v>
      </c>
      <c r="U933">
        <v>1918.5609999999999</v>
      </c>
      <c r="V933">
        <v>1819.0440000000001</v>
      </c>
      <c r="W933">
        <v>1844.951</v>
      </c>
      <c r="X933">
        <v>1895.9739999999999</v>
      </c>
      <c r="Y933">
        <v>1939.7919999999999</v>
      </c>
      <c r="Z933">
        <v>1908.856</v>
      </c>
      <c r="AA933">
        <v>1879.0920000000001</v>
      </c>
      <c r="AB933">
        <v>1966.325</v>
      </c>
      <c r="AC933">
        <v>2043.97</v>
      </c>
      <c r="AD933">
        <v>2126.665</v>
      </c>
      <c r="AE933">
        <v>2175.0549999999998</v>
      </c>
      <c r="AF933">
        <v>2255.6089999999999</v>
      </c>
      <c r="AG933">
        <v>2266.3029999999999</v>
      </c>
      <c r="AH933">
        <v>2144.7310000000002</v>
      </c>
      <c r="AI933">
        <v>2071.9360000000001</v>
      </c>
      <c r="AJ933">
        <v>2080.39</v>
      </c>
      <c r="AK933">
        <v>1613.1590000000001</v>
      </c>
      <c r="AL933">
        <v>1008.227</v>
      </c>
      <c r="AM933">
        <v>1379.1079999999999</v>
      </c>
      <c r="AN933">
        <v>1843.21</v>
      </c>
      <c r="AO933">
        <v>1778.6189999999999</v>
      </c>
      <c r="AP933">
        <v>1784.7539999999999</v>
      </c>
      <c r="AQ933">
        <v>1781.6030000000001</v>
      </c>
      <c r="AR933">
        <v>73.428139999999999</v>
      </c>
      <c r="AS933">
        <v>71.090590000000006</v>
      </c>
      <c r="AT933">
        <v>69.410929999999993</v>
      </c>
      <c r="AU933">
        <v>68.010630000000006</v>
      </c>
      <c r="AV933">
        <v>67.097170000000006</v>
      </c>
      <c r="AW933">
        <v>66.229249999999993</v>
      </c>
      <c r="AX933">
        <v>65.543520000000001</v>
      </c>
      <c r="AY933">
        <v>65.371459999999999</v>
      </c>
      <c r="AZ933">
        <v>67.459010000000006</v>
      </c>
      <c r="BA933">
        <v>71.854759999999999</v>
      </c>
      <c r="BB933">
        <v>77.0334</v>
      </c>
      <c r="BC933">
        <v>80.837549999999993</v>
      </c>
      <c r="BD933">
        <v>83.71002</v>
      </c>
      <c r="BE933">
        <v>86.571860000000001</v>
      </c>
      <c r="BF933">
        <v>88.7834</v>
      </c>
      <c r="BG933">
        <v>91.029859999999999</v>
      </c>
      <c r="BH933">
        <v>91.939269999999993</v>
      </c>
      <c r="BI933">
        <v>91.694329999999994</v>
      </c>
      <c r="BJ933">
        <v>89.713059999999999</v>
      </c>
      <c r="BK933">
        <v>86.49494</v>
      </c>
      <c r="BL933">
        <v>82.415490000000005</v>
      </c>
      <c r="BM933">
        <v>79.328440000000001</v>
      </c>
      <c r="BN933">
        <v>77.440280000000001</v>
      </c>
      <c r="BO933">
        <v>75.467609999999993</v>
      </c>
      <c r="BP933">
        <v>-185.32839999999999</v>
      </c>
      <c r="BQ933">
        <v>-169.02780000000001</v>
      </c>
      <c r="BR933">
        <v>-71.723079999999996</v>
      </c>
      <c r="BS933">
        <v>-92.783690000000007</v>
      </c>
      <c r="BT933">
        <v>-105.0211</v>
      </c>
      <c r="BU933">
        <v>-131.83879999999999</v>
      </c>
      <c r="BV933">
        <v>-74.25891</v>
      </c>
      <c r="BW933">
        <v>48.334119999999999</v>
      </c>
      <c r="BX933">
        <v>54.688079999999999</v>
      </c>
      <c r="BY933">
        <v>57.72824</v>
      </c>
      <c r="BZ933">
        <v>99.930850000000007</v>
      </c>
      <c r="CA933">
        <v>154.9171</v>
      </c>
      <c r="CB933">
        <v>139.61369999999999</v>
      </c>
      <c r="CC933">
        <v>163.9545</v>
      </c>
      <c r="CD933">
        <v>255.40870000000001</v>
      </c>
      <c r="CE933">
        <v>251.5042</v>
      </c>
      <c r="CF933">
        <v>174.83879999999999</v>
      </c>
      <c r="CG933">
        <v>544.08489999999995</v>
      </c>
      <c r="CH933">
        <v>1120.683</v>
      </c>
      <c r="CI933">
        <v>726.78099999999995</v>
      </c>
      <c r="CJ933">
        <v>226.2654</v>
      </c>
      <c r="CK933">
        <v>245.6688</v>
      </c>
      <c r="CL933">
        <v>213.12299999999999</v>
      </c>
      <c r="CM933">
        <v>186.4615</v>
      </c>
      <c r="CN933">
        <v>1235.453</v>
      </c>
      <c r="CO933">
        <v>2230.6410000000001</v>
      </c>
      <c r="CP933">
        <v>3190.6550000000002</v>
      </c>
      <c r="CQ933">
        <v>8475.76</v>
      </c>
      <c r="CR933">
        <v>5672.8429999999998</v>
      </c>
      <c r="CS933">
        <v>1199.9749999999999</v>
      </c>
      <c r="CT933">
        <v>824.66989999999998</v>
      </c>
      <c r="CU933">
        <v>645.12860000000001</v>
      </c>
      <c r="CV933">
        <v>2166.8470000000002</v>
      </c>
      <c r="CW933">
        <v>3776.4760000000001</v>
      </c>
      <c r="CX933">
        <v>1944.7329999999999</v>
      </c>
      <c r="CY933">
        <v>2442.924</v>
      </c>
      <c r="CZ933">
        <v>2221.9479999999999</v>
      </c>
      <c r="DA933">
        <v>2482.4760000000001</v>
      </c>
      <c r="DB933">
        <v>2976.1759999999999</v>
      </c>
      <c r="DC933">
        <v>3364.7269999999999</v>
      </c>
      <c r="DD933">
        <v>7955.2389999999996</v>
      </c>
      <c r="DE933">
        <v>10288.629999999999</v>
      </c>
      <c r="DF933">
        <v>12234.04</v>
      </c>
      <c r="DG933">
        <v>8073.22</v>
      </c>
      <c r="DH933">
        <v>7736.2489999999998</v>
      </c>
      <c r="DI933">
        <v>3619.143</v>
      </c>
      <c r="DJ933">
        <v>4275.72</v>
      </c>
      <c r="DK933">
        <v>3094.4560000000001</v>
      </c>
      <c r="DL933">
        <v>18</v>
      </c>
      <c r="DM933">
        <v>19</v>
      </c>
    </row>
    <row r="934" spans="1:117" x14ac:dyDescent="0.25">
      <c r="A934" t="s">
        <v>62</v>
      </c>
      <c r="B934" t="s">
        <v>171</v>
      </c>
      <c r="C934" t="s">
        <v>61</v>
      </c>
      <c r="D934" t="s">
        <v>171</v>
      </c>
      <c r="E934" t="s">
        <v>61</v>
      </c>
      <c r="F934" t="s">
        <v>61</v>
      </c>
      <c r="G934" t="s">
        <v>61</v>
      </c>
      <c r="H934" t="s">
        <v>61</v>
      </c>
      <c r="I934" t="s">
        <v>183</v>
      </c>
      <c r="J934" s="22" t="s">
        <v>117</v>
      </c>
      <c r="K934" s="28">
        <v>19</v>
      </c>
      <c r="L934">
        <v>19</v>
      </c>
      <c r="M934">
        <v>14.33333</v>
      </c>
      <c r="N934">
        <v>13</v>
      </c>
      <c r="O934">
        <v>1</v>
      </c>
      <c r="P934">
        <v>0</v>
      </c>
      <c r="Q934">
        <v>1</v>
      </c>
      <c r="R934">
        <v>1</v>
      </c>
      <c r="S934">
        <v>1</v>
      </c>
      <c r="AR934">
        <v>75.944450000000003</v>
      </c>
      <c r="AS934">
        <v>73.527780000000007</v>
      </c>
      <c r="AT934">
        <v>71.625</v>
      </c>
      <c r="AU934">
        <v>69.958330000000004</v>
      </c>
      <c r="AV934">
        <v>68.541669999999996</v>
      </c>
      <c r="AW934">
        <v>67.652780000000007</v>
      </c>
      <c r="AX934">
        <v>66.958330000000004</v>
      </c>
      <c r="AY934">
        <v>67.125</v>
      </c>
      <c r="AZ934">
        <v>68.861109999999996</v>
      </c>
      <c r="BA934">
        <v>73.027780000000007</v>
      </c>
      <c r="BB934">
        <v>77.736109999999996</v>
      </c>
      <c r="BC934">
        <v>80.902780000000007</v>
      </c>
      <c r="BD934">
        <v>84.375</v>
      </c>
      <c r="BE934">
        <v>87.44444</v>
      </c>
      <c r="BF934">
        <v>89.708330000000004</v>
      </c>
      <c r="BG934">
        <v>90.986109999999996</v>
      </c>
      <c r="BH934">
        <v>91.708330000000004</v>
      </c>
      <c r="BI934">
        <v>92.638890000000004</v>
      </c>
      <c r="BJ934">
        <v>91.638890000000004</v>
      </c>
      <c r="BK934">
        <v>89.277780000000007</v>
      </c>
      <c r="BL934">
        <v>85.625</v>
      </c>
      <c r="BM934">
        <v>82.972219999999993</v>
      </c>
      <c r="BN934">
        <v>80.875</v>
      </c>
      <c r="BO934">
        <v>78.638890000000004</v>
      </c>
      <c r="DL934">
        <v>18</v>
      </c>
      <c r="DM934">
        <v>19</v>
      </c>
    </row>
    <row r="935" spans="1:117" hidden="1" x14ac:dyDescent="0.25">
      <c r="A935" t="s">
        <v>62</v>
      </c>
      <c r="B935" t="s">
        <v>102</v>
      </c>
      <c r="C935" t="s">
        <v>61</v>
      </c>
      <c r="D935" t="s">
        <v>61</v>
      </c>
      <c r="E935" t="s">
        <v>61</v>
      </c>
      <c r="F935" t="s">
        <v>61</v>
      </c>
      <c r="G935" t="s">
        <v>61</v>
      </c>
      <c r="H935" t="s">
        <v>102</v>
      </c>
      <c r="I935" t="s">
        <v>183</v>
      </c>
      <c r="J935" s="22" t="s">
        <v>117</v>
      </c>
      <c r="K935" s="28">
        <v>19</v>
      </c>
      <c r="L935">
        <v>19</v>
      </c>
      <c r="M935">
        <v>92.583340000000007</v>
      </c>
      <c r="N935">
        <v>92.416659999999993</v>
      </c>
      <c r="O935">
        <v>1</v>
      </c>
      <c r="P935">
        <v>0</v>
      </c>
      <c r="Q935">
        <v>0</v>
      </c>
      <c r="R935">
        <v>0</v>
      </c>
      <c r="S935" s="28">
        <v>0</v>
      </c>
      <c r="T935">
        <v>15430.9</v>
      </c>
      <c r="U935">
        <v>15079.25</v>
      </c>
      <c r="V935">
        <v>14789.56</v>
      </c>
      <c r="W935">
        <v>14741.31</v>
      </c>
      <c r="X935">
        <v>15017.74</v>
      </c>
      <c r="Y935">
        <v>16860.28</v>
      </c>
      <c r="Z935">
        <v>20522.080000000002</v>
      </c>
      <c r="AA935">
        <v>21122.29</v>
      </c>
      <c r="AB935">
        <v>24138.76</v>
      </c>
      <c r="AC935">
        <v>27144.32</v>
      </c>
      <c r="AD935">
        <v>29702.86</v>
      </c>
      <c r="AE935">
        <v>31099.07</v>
      </c>
      <c r="AF935">
        <v>31969.79</v>
      </c>
      <c r="AG935">
        <v>32669.48</v>
      </c>
      <c r="AH935">
        <v>33206.699999999997</v>
      </c>
      <c r="AI935">
        <v>33659.89</v>
      </c>
      <c r="AJ935">
        <v>33623.17</v>
      </c>
      <c r="AK935">
        <v>31707.14</v>
      </c>
      <c r="AL935">
        <v>27619.18</v>
      </c>
      <c r="AM935">
        <v>27144.400000000001</v>
      </c>
      <c r="AN935">
        <v>24471.45</v>
      </c>
      <c r="AO935">
        <v>22022.85</v>
      </c>
      <c r="AP935">
        <v>19147.310000000001</v>
      </c>
      <c r="AQ935">
        <v>17074.009999999998</v>
      </c>
      <c r="AR935">
        <v>67.056569999999994</v>
      </c>
      <c r="AS935">
        <v>64.708799999999997</v>
      </c>
      <c r="AT935">
        <v>63.459569999999999</v>
      </c>
      <c r="AU935">
        <v>62.43056</v>
      </c>
      <c r="AV935">
        <v>61.866</v>
      </c>
      <c r="AW935">
        <v>61.412779999999998</v>
      </c>
      <c r="AX935">
        <v>61.173690000000001</v>
      </c>
      <c r="AY935">
        <v>61.31908</v>
      </c>
      <c r="AZ935">
        <v>64.127880000000005</v>
      </c>
      <c r="BA935">
        <v>68.377179999999996</v>
      </c>
      <c r="BB935">
        <v>73.131910000000005</v>
      </c>
      <c r="BC935">
        <v>77.935540000000003</v>
      </c>
      <c r="BD935">
        <v>81.407259999999994</v>
      </c>
      <c r="BE935">
        <v>84.304190000000006</v>
      </c>
      <c r="BF935">
        <v>86.102459999999994</v>
      </c>
      <c r="BG935">
        <v>87.608829999999998</v>
      </c>
      <c r="BH935">
        <v>88.338340000000002</v>
      </c>
      <c r="BI935">
        <v>87.391400000000004</v>
      </c>
      <c r="BJ935">
        <v>85.139690000000002</v>
      </c>
      <c r="BK935">
        <v>80.505279999999999</v>
      </c>
      <c r="BL935">
        <v>75.865229999999997</v>
      </c>
      <c r="BM935">
        <v>72.890050000000002</v>
      </c>
      <c r="BN935">
        <v>71.178979999999996</v>
      </c>
      <c r="BO935">
        <v>69.646929999999998</v>
      </c>
      <c r="BP935">
        <v>-233.30609999999999</v>
      </c>
      <c r="BQ935">
        <v>-239.82159999999999</v>
      </c>
      <c r="BR935">
        <v>-173.84440000000001</v>
      </c>
      <c r="BS935">
        <v>-95.082089999999994</v>
      </c>
      <c r="BT935">
        <v>-24.093319999999999</v>
      </c>
      <c r="BU935">
        <v>96.028310000000005</v>
      </c>
      <c r="BV935">
        <v>76.976399999999998</v>
      </c>
      <c r="BW935">
        <v>76.606999999999999</v>
      </c>
      <c r="BX935">
        <v>-148.85230000000001</v>
      </c>
      <c r="BY935">
        <v>-89.758189999999999</v>
      </c>
      <c r="BZ935">
        <v>201.2533</v>
      </c>
      <c r="CA935">
        <v>177.05539999999999</v>
      </c>
      <c r="CB935">
        <v>227.62629999999999</v>
      </c>
      <c r="CC935">
        <v>124.366</v>
      </c>
      <c r="CD935">
        <v>-89.647120000000001</v>
      </c>
      <c r="CE935">
        <v>-533.85720000000003</v>
      </c>
      <c r="CF935">
        <v>-629.53430000000003</v>
      </c>
      <c r="CG935">
        <v>654.56610000000001</v>
      </c>
      <c r="CH935">
        <v>3642.3180000000002</v>
      </c>
      <c r="CI935">
        <v>929.83109999999999</v>
      </c>
      <c r="CJ935">
        <v>510.0804</v>
      </c>
      <c r="CK935">
        <v>319.39940000000001</v>
      </c>
      <c r="CL935">
        <v>-109.3875</v>
      </c>
      <c r="CM935">
        <v>-191.6883</v>
      </c>
      <c r="CN935">
        <v>597.1549</v>
      </c>
      <c r="CO935">
        <v>712.4837</v>
      </c>
      <c r="CP935">
        <v>795.08079999999995</v>
      </c>
      <c r="CQ935">
        <v>1274.05</v>
      </c>
      <c r="CR935">
        <v>990.67840000000001</v>
      </c>
      <c r="CS935">
        <v>576.73530000000005</v>
      </c>
      <c r="CT935">
        <v>571.38210000000004</v>
      </c>
      <c r="CU935">
        <v>440.20080000000002</v>
      </c>
      <c r="CV935">
        <v>751.97209999999995</v>
      </c>
      <c r="CW935">
        <v>1194.604</v>
      </c>
      <c r="CX935">
        <v>1263.172</v>
      </c>
      <c r="CY935">
        <v>953.64210000000003</v>
      </c>
      <c r="CZ935">
        <v>932.0145</v>
      </c>
      <c r="DA935">
        <v>1037.279</v>
      </c>
      <c r="DB935">
        <v>1795.7560000000001</v>
      </c>
      <c r="DC935">
        <v>1997.107</v>
      </c>
      <c r="DD935">
        <v>2813.335</v>
      </c>
      <c r="DE935">
        <v>3033.3290000000002</v>
      </c>
      <c r="DF935">
        <v>3408.3119999999999</v>
      </c>
      <c r="DG935">
        <v>2570.3310000000001</v>
      </c>
      <c r="DH935">
        <v>2036.086</v>
      </c>
      <c r="DI935">
        <v>1388.635</v>
      </c>
      <c r="DJ935">
        <v>1398.9449999999999</v>
      </c>
      <c r="DK935">
        <v>1225.1959999999999</v>
      </c>
      <c r="DL935">
        <v>18</v>
      </c>
      <c r="DM935">
        <v>19</v>
      </c>
    </row>
    <row r="936" spans="1:117" hidden="1" x14ac:dyDescent="0.25">
      <c r="A936" t="s">
        <v>62</v>
      </c>
      <c r="B936" t="s">
        <v>42</v>
      </c>
      <c r="C936" t="s">
        <v>61</v>
      </c>
      <c r="D936" t="s">
        <v>42</v>
      </c>
      <c r="E936" t="s">
        <v>61</v>
      </c>
      <c r="F936" t="s">
        <v>61</v>
      </c>
      <c r="G936" t="s">
        <v>61</v>
      </c>
      <c r="H936" t="s">
        <v>61</v>
      </c>
      <c r="I936" t="s">
        <v>183</v>
      </c>
      <c r="J936" s="22" t="s">
        <v>117</v>
      </c>
      <c r="K936" s="28">
        <v>19</v>
      </c>
      <c r="L936">
        <v>19</v>
      </c>
      <c r="M936">
        <v>364.4</v>
      </c>
      <c r="N936">
        <v>362.2</v>
      </c>
      <c r="O936">
        <v>1</v>
      </c>
      <c r="P936">
        <v>0</v>
      </c>
      <c r="Q936">
        <v>0</v>
      </c>
      <c r="R936">
        <v>1</v>
      </c>
      <c r="S936" s="28">
        <v>1</v>
      </c>
      <c r="AR936">
        <v>65.70308</v>
      </c>
      <c r="AS936">
        <v>63.911259999999999</v>
      </c>
      <c r="AT936">
        <v>62.785130000000002</v>
      </c>
      <c r="AU936">
        <v>61.845039999999997</v>
      </c>
      <c r="AV936">
        <v>61.176740000000002</v>
      </c>
      <c r="AW936">
        <v>60.589680000000001</v>
      </c>
      <c r="AX936">
        <v>60.203710000000001</v>
      </c>
      <c r="AY936">
        <v>60.718249999999998</v>
      </c>
      <c r="AZ936">
        <v>63.75994</v>
      </c>
      <c r="BA936">
        <v>68.681799999999996</v>
      </c>
      <c r="BB936">
        <v>73.714269999999999</v>
      </c>
      <c r="BC936">
        <v>77.665940000000006</v>
      </c>
      <c r="BD936">
        <v>80.802899999999994</v>
      </c>
      <c r="BE936">
        <v>83.606489999999994</v>
      </c>
      <c r="BF936">
        <v>84.994339999999994</v>
      </c>
      <c r="BG936">
        <v>86.736840000000001</v>
      </c>
      <c r="BH936">
        <v>86.050169999999994</v>
      </c>
      <c r="BI936">
        <v>84.236890000000002</v>
      </c>
      <c r="BJ936">
        <v>82.068920000000006</v>
      </c>
      <c r="BK936">
        <v>78.346410000000006</v>
      </c>
      <c r="BL936">
        <v>74.263649999999998</v>
      </c>
      <c r="BM936">
        <v>71.009360000000001</v>
      </c>
      <c r="BN936">
        <v>69.26258</v>
      </c>
      <c r="BO936">
        <v>67.507649999999998</v>
      </c>
      <c r="DL936">
        <v>18</v>
      </c>
      <c r="DM936">
        <v>19</v>
      </c>
    </row>
    <row r="937" spans="1:117" hidden="1" x14ac:dyDescent="0.25">
      <c r="A937" t="s">
        <v>62</v>
      </c>
      <c r="B937" t="s">
        <v>61</v>
      </c>
      <c r="C937" t="s">
        <v>61</v>
      </c>
      <c r="D937" t="s">
        <v>61</v>
      </c>
      <c r="E937" t="s">
        <v>61</v>
      </c>
      <c r="F937" t="s">
        <v>61</v>
      </c>
      <c r="G937" t="s">
        <v>61</v>
      </c>
      <c r="H937" t="s">
        <v>61</v>
      </c>
      <c r="I937" t="s">
        <v>183</v>
      </c>
      <c r="J937" s="22" t="s">
        <v>117</v>
      </c>
      <c r="K937" s="28">
        <v>19</v>
      </c>
      <c r="L937">
        <v>19</v>
      </c>
      <c r="M937">
        <v>218.25</v>
      </c>
      <c r="N937">
        <v>217</v>
      </c>
      <c r="O937">
        <v>1</v>
      </c>
      <c r="P937">
        <v>0</v>
      </c>
      <c r="Q937">
        <v>0</v>
      </c>
      <c r="R937">
        <v>0</v>
      </c>
      <c r="S937" s="28">
        <v>0</v>
      </c>
      <c r="T937">
        <v>18088.59</v>
      </c>
      <c r="U937">
        <v>17736.45</v>
      </c>
      <c r="V937">
        <v>17459.5</v>
      </c>
      <c r="W937">
        <v>17417.79</v>
      </c>
      <c r="X937">
        <v>17751.560000000001</v>
      </c>
      <c r="Y937">
        <v>19833.3</v>
      </c>
      <c r="Z937">
        <v>24066.66</v>
      </c>
      <c r="AA937">
        <v>25077.62</v>
      </c>
      <c r="AB937">
        <v>28871.84</v>
      </c>
      <c r="AC937">
        <v>32884.92</v>
      </c>
      <c r="AD937">
        <v>36067</v>
      </c>
      <c r="AE937">
        <v>37919.18</v>
      </c>
      <c r="AF937">
        <v>39153.129999999997</v>
      </c>
      <c r="AG937">
        <v>40123.620000000003</v>
      </c>
      <c r="AH937">
        <v>40909.089999999997</v>
      </c>
      <c r="AI937">
        <v>41418.32</v>
      </c>
      <c r="AJ937">
        <v>41280.49</v>
      </c>
      <c r="AK937">
        <v>38844.449999999997</v>
      </c>
      <c r="AL937">
        <v>33515.620000000003</v>
      </c>
      <c r="AM937">
        <v>33430.1</v>
      </c>
      <c r="AN937">
        <v>30417.58</v>
      </c>
      <c r="AO937">
        <v>26708.39</v>
      </c>
      <c r="AP937">
        <v>22377.41</v>
      </c>
      <c r="AQ937">
        <v>19871.580000000002</v>
      </c>
      <c r="AR937">
        <v>67.03152</v>
      </c>
      <c r="AS937">
        <v>64.706900000000005</v>
      </c>
      <c r="AT937">
        <v>63.438630000000003</v>
      </c>
      <c r="AU937">
        <v>62.39752</v>
      </c>
      <c r="AV937">
        <v>61.831490000000002</v>
      </c>
      <c r="AW937">
        <v>61.36994</v>
      </c>
      <c r="AX937">
        <v>61.092309999999998</v>
      </c>
      <c r="AY937">
        <v>61.210889999999999</v>
      </c>
      <c r="AZ937">
        <v>64.027360000000002</v>
      </c>
      <c r="BA937">
        <v>68.284829999999999</v>
      </c>
      <c r="BB937">
        <v>73.091920000000002</v>
      </c>
      <c r="BC937">
        <v>77.885660000000001</v>
      </c>
      <c r="BD937">
        <v>81.337919999999997</v>
      </c>
      <c r="BE937">
        <v>84.224260000000001</v>
      </c>
      <c r="BF937">
        <v>85.995710000000003</v>
      </c>
      <c r="BG937">
        <v>87.50421</v>
      </c>
      <c r="BH937">
        <v>88.203400000000002</v>
      </c>
      <c r="BI937">
        <v>87.252759999999995</v>
      </c>
      <c r="BJ937">
        <v>85.060239999999993</v>
      </c>
      <c r="BK937">
        <v>80.474180000000004</v>
      </c>
      <c r="BL937">
        <v>75.84281</v>
      </c>
      <c r="BM937">
        <v>72.876189999999994</v>
      </c>
      <c r="BN937">
        <v>71.136449999999996</v>
      </c>
      <c r="BO937">
        <v>69.585300000000004</v>
      </c>
      <c r="BP937">
        <v>-241.35339999999999</v>
      </c>
      <c r="BQ937">
        <v>-253.5171</v>
      </c>
      <c r="BR937">
        <v>-191.81450000000001</v>
      </c>
      <c r="BS937">
        <v>-106.33759999999999</v>
      </c>
      <c r="BT937">
        <v>-40.045290000000001</v>
      </c>
      <c r="BU937">
        <v>99.056160000000006</v>
      </c>
      <c r="BV937">
        <v>9.4646760000000008</v>
      </c>
      <c r="BW937">
        <v>86.737750000000005</v>
      </c>
      <c r="BX937">
        <v>-128.46469999999999</v>
      </c>
      <c r="BY937">
        <v>-70.226380000000006</v>
      </c>
      <c r="BZ937">
        <v>239.36199999999999</v>
      </c>
      <c r="CA937">
        <v>241.90809999999999</v>
      </c>
      <c r="CB937">
        <v>293.04660000000001</v>
      </c>
      <c r="CC937">
        <v>197.5941</v>
      </c>
      <c r="CD937">
        <v>-60.158119999999997</v>
      </c>
      <c r="CE937">
        <v>-550.75379999999996</v>
      </c>
      <c r="CF937">
        <v>-677.16150000000005</v>
      </c>
      <c r="CG937">
        <v>956.26250000000005</v>
      </c>
      <c r="CH937">
        <v>4884.5720000000001</v>
      </c>
      <c r="CI937">
        <v>1114.403</v>
      </c>
      <c r="CJ937">
        <v>546.89250000000004</v>
      </c>
      <c r="CK937">
        <v>394.98809999999997</v>
      </c>
      <c r="CL937">
        <v>-58.44576</v>
      </c>
      <c r="CM937">
        <v>-161.4342</v>
      </c>
      <c r="CN937">
        <v>650.178</v>
      </c>
      <c r="CO937">
        <v>754.03930000000003</v>
      </c>
      <c r="CP937">
        <v>840.46450000000004</v>
      </c>
      <c r="CQ937">
        <v>1322.56</v>
      </c>
      <c r="CR937">
        <v>1039.047</v>
      </c>
      <c r="CS937">
        <v>630.11270000000002</v>
      </c>
      <c r="CT937">
        <v>622.87260000000003</v>
      </c>
      <c r="CU937">
        <v>485.79199999999997</v>
      </c>
      <c r="CV937">
        <v>821.97670000000005</v>
      </c>
      <c r="CW937">
        <v>1283.9000000000001</v>
      </c>
      <c r="CX937">
        <v>1386.14</v>
      </c>
      <c r="CY937">
        <v>1061.24</v>
      </c>
      <c r="CZ937">
        <v>1034.8969999999999</v>
      </c>
      <c r="DA937">
        <v>1145.1469999999999</v>
      </c>
      <c r="DB937">
        <v>1931.258</v>
      </c>
      <c r="DC937">
        <v>2154.4560000000001</v>
      </c>
      <c r="DD937">
        <v>3031.7069999999999</v>
      </c>
      <c r="DE937">
        <v>3208.9589999999998</v>
      </c>
      <c r="DF937">
        <v>3706.2820000000002</v>
      </c>
      <c r="DG937">
        <v>2748.4450000000002</v>
      </c>
      <c r="DH937">
        <v>2209.2660000000001</v>
      </c>
      <c r="DI937">
        <v>1507.877</v>
      </c>
      <c r="DJ937">
        <v>1497.9269999999999</v>
      </c>
      <c r="DK937">
        <v>1313.143</v>
      </c>
      <c r="DL937">
        <v>18</v>
      </c>
      <c r="DM937">
        <v>19</v>
      </c>
    </row>
    <row r="938" spans="1:117" hidden="1" x14ac:dyDescent="0.25">
      <c r="A938" t="s">
        <v>62</v>
      </c>
      <c r="B938" t="s">
        <v>39</v>
      </c>
      <c r="C938" t="s">
        <v>39</v>
      </c>
      <c r="D938" t="s">
        <v>61</v>
      </c>
      <c r="E938" t="s">
        <v>61</v>
      </c>
      <c r="F938" t="s">
        <v>61</v>
      </c>
      <c r="G938" t="s">
        <v>61</v>
      </c>
      <c r="H938" t="s">
        <v>61</v>
      </c>
      <c r="I938" t="s">
        <v>183</v>
      </c>
      <c r="J938" s="22" t="s">
        <v>117</v>
      </c>
      <c r="K938" s="28">
        <v>19</v>
      </c>
      <c r="L938">
        <v>19</v>
      </c>
      <c r="M938">
        <v>36</v>
      </c>
      <c r="N938">
        <v>35.333329999999997</v>
      </c>
      <c r="O938">
        <v>1</v>
      </c>
      <c r="P938">
        <v>0</v>
      </c>
      <c r="Q938">
        <v>0</v>
      </c>
      <c r="R938">
        <v>0</v>
      </c>
      <c r="S938" s="28">
        <v>0</v>
      </c>
      <c r="T938">
        <v>2376.2559999999999</v>
      </c>
      <c r="U938">
        <v>2395.79</v>
      </c>
      <c r="V938">
        <v>2338.3470000000002</v>
      </c>
      <c r="W938">
        <v>2151.0079999999998</v>
      </c>
      <c r="X938">
        <v>2054.1680000000001</v>
      </c>
      <c r="Y938">
        <v>2391.0479999999998</v>
      </c>
      <c r="Z938">
        <v>2865.7689999999998</v>
      </c>
      <c r="AA938">
        <v>2871.2460000000001</v>
      </c>
      <c r="AB938">
        <v>3163.84</v>
      </c>
      <c r="AC938">
        <v>3208.424</v>
      </c>
      <c r="AD938">
        <v>3393.34</v>
      </c>
      <c r="AE938">
        <v>3635.2779999999998</v>
      </c>
      <c r="AF938">
        <v>3787.1909999999998</v>
      </c>
      <c r="AG938">
        <v>3957.9259999999999</v>
      </c>
      <c r="AH938">
        <v>4183.8890000000001</v>
      </c>
      <c r="AI938">
        <v>4289.1319999999996</v>
      </c>
      <c r="AJ938">
        <v>4378.5870000000004</v>
      </c>
      <c r="AK938">
        <v>4074.616</v>
      </c>
      <c r="AL938">
        <v>3433.5250000000001</v>
      </c>
      <c r="AM938">
        <v>4147.9970000000003</v>
      </c>
      <c r="AN938">
        <v>4152.2430000000004</v>
      </c>
      <c r="AO938">
        <v>3632.826</v>
      </c>
      <c r="AP938">
        <v>2732.8679999999999</v>
      </c>
      <c r="AQ938">
        <v>2379.973</v>
      </c>
      <c r="AR938">
        <v>73.12406</v>
      </c>
      <c r="AS938">
        <v>70.074169999999995</v>
      </c>
      <c r="AT938">
        <v>68.227369999999993</v>
      </c>
      <c r="AU938">
        <v>66.887590000000003</v>
      </c>
      <c r="AV938">
        <v>65.986869999999996</v>
      </c>
      <c r="AW938">
        <v>65.346500000000006</v>
      </c>
      <c r="AX938">
        <v>64.412329999999997</v>
      </c>
      <c r="AY938">
        <v>64.434370000000001</v>
      </c>
      <c r="AZ938">
        <v>66.412430000000001</v>
      </c>
      <c r="BA938">
        <v>71.126980000000003</v>
      </c>
      <c r="BB938">
        <v>76.004919999999998</v>
      </c>
      <c r="BC938">
        <v>79.580669999999998</v>
      </c>
      <c r="BD938">
        <v>83.06326</v>
      </c>
      <c r="BE938">
        <v>86.437079999999995</v>
      </c>
      <c r="BF938">
        <v>88.830529999999996</v>
      </c>
      <c r="BG938">
        <v>90.648219999999995</v>
      </c>
      <c r="BH938">
        <v>91.759249999999994</v>
      </c>
      <c r="BI938">
        <v>92.370249999999999</v>
      </c>
      <c r="BJ938">
        <v>91.188130000000001</v>
      </c>
      <c r="BK938">
        <v>88.647649999999999</v>
      </c>
      <c r="BL938">
        <v>85.097139999999996</v>
      </c>
      <c r="BM938">
        <v>81.653220000000005</v>
      </c>
      <c r="BN938">
        <v>78.954880000000003</v>
      </c>
      <c r="BO938">
        <v>76.389629999999997</v>
      </c>
      <c r="BP938">
        <v>-68.092039999999997</v>
      </c>
      <c r="BQ938">
        <v>-117.3943</v>
      </c>
      <c r="BR938">
        <v>-85.335319999999996</v>
      </c>
      <c r="BS938">
        <v>52.812170000000002</v>
      </c>
      <c r="BT938">
        <v>121.75700000000001</v>
      </c>
      <c r="BU938">
        <v>32.969380000000001</v>
      </c>
      <c r="BV938">
        <v>-170.1345</v>
      </c>
      <c r="BW938">
        <v>-52.357140000000001</v>
      </c>
      <c r="BX938">
        <v>-9.658379</v>
      </c>
      <c r="BY938">
        <v>20.70636</v>
      </c>
      <c r="BZ938">
        <v>135.9151</v>
      </c>
      <c r="CA938">
        <v>130.352</v>
      </c>
      <c r="CB938">
        <v>112.247</v>
      </c>
      <c r="CC938">
        <v>135.69669999999999</v>
      </c>
      <c r="CD938">
        <v>110.4148</v>
      </c>
      <c r="CE938">
        <v>113.9872</v>
      </c>
      <c r="CF938">
        <v>80.017989999999998</v>
      </c>
      <c r="CG938">
        <v>333.27789999999999</v>
      </c>
      <c r="CH938">
        <v>1023.92</v>
      </c>
      <c r="CI938">
        <v>227.32429999999999</v>
      </c>
      <c r="CJ938">
        <v>-49.256309999999999</v>
      </c>
      <c r="CK938">
        <v>36.343989999999998</v>
      </c>
      <c r="CL938">
        <v>91.224029999999999</v>
      </c>
      <c r="CM938">
        <v>61.519080000000002</v>
      </c>
      <c r="CN938">
        <v>1373.211</v>
      </c>
      <c r="CO938">
        <v>2037.9780000000001</v>
      </c>
      <c r="CP938">
        <v>1923.65</v>
      </c>
      <c r="CQ938">
        <v>1138.259</v>
      </c>
      <c r="CR938">
        <v>822.3904</v>
      </c>
      <c r="CS938">
        <v>571.45209999999997</v>
      </c>
      <c r="CT938">
        <v>322.67529999999999</v>
      </c>
      <c r="CU938">
        <v>313.22059999999999</v>
      </c>
      <c r="CV938">
        <v>384.15870000000001</v>
      </c>
      <c r="CW938">
        <v>592.63850000000002</v>
      </c>
      <c r="CX938">
        <v>830.43920000000003</v>
      </c>
      <c r="CY938">
        <v>852.28689999999995</v>
      </c>
      <c r="CZ938">
        <v>1002.821</v>
      </c>
      <c r="DA938">
        <v>1080.67</v>
      </c>
      <c r="DB938">
        <v>1015.29</v>
      </c>
      <c r="DC938">
        <v>1145.1400000000001</v>
      </c>
      <c r="DD938">
        <v>1911.577</v>
      </c>
      <c r="DE938">
        <v>3730.9609999999998</v>
      </c>
      <c r="DF938">
        <v>6523.71</v>
      </c>
      <c r="DG938">
        <v>3698.46</v>
      </c>
      <c r="DH938">
        <v>5004.49</v>
      </c>
      <c r="DI938">
        <v>3631.9140000000002</v>
      </c>
      <c r="DJ938">
        <v>4138.6840000000002</v>
      </c>
      <c r="DK938">
        <v>3941.49</v>
      </c>
      <c r="DL938">
        <v>18</v>
      </c>
      <c r="DM938">
        <v>19</v>
      </c>
    </row>
    <row r="939" spans="1:117" hidden="1" x14ac:dyDescent="0.25">
      <c r="A939" t="s">
        <v>62</v>
      </c>
      <c r="B939" t="s">
        <v>33</v>
      </c>
      <c r="C939" t="s">
        <v>61</v>
      </c>
      <c r="D939" t="s">
        <v>61</v>
      </c>
      <c r="E939" t="s">
        <v>33</v>
      </c>
      <c r="F939" t="s">
        <v>61</v>
      </c>
      <c r="G939" t="s">
        <v>61</v>
      </c>
      <c r="H939" t="s">
        <v>61</v>
      </c>
      <c r="I939" t="s">
        <v>183</v>
      </c>
      <c r="J939" s="22" t="s">
        <v>117</v>
      </c>
      <c r="K939" s="28">
        <v>19</v>
      </c>
      <c r="L939">
        <v>19</v>
      </c>
      <c r="M939">
        <v>332.8</v>
      </c>
      <c r="N939">
        <v>330.8</v>
      </c>
      <c r="O939">
        <v>1</v>
      </c>
      <c r="P939">
        <v>0</v>
      </c>
      <c r="Q939">
        <v>0</v>
      </c>
      <c r="R939">
        <v>0</v>
      </c>
      <c r="S939" s="28">
        <v>0</v>
      </c>
      <c r="T939">
        <v>20868.59</v>
      </c>
      <c r="U939">
        <v>20347.82</v>
      </c>
      <c r="V939">
        <v>20135.3</v>
      </c>
      <c r="W939">
        <v>20369.41</v>
      </c>
      <c r="X939">
        <v>21125.17</v>
      </c>
      <c r="Y939">
        <v>22328.5</v>
      </c>
      <c r="Z939">
        <v>25803.91</v>
      </c>
      <c r="AA939">
        <v>26072.67</v>
      </c>
      <c r="AB939">
        <v>28506.81</v>
      </c>
      <c r="AC939">
        <v>29534.74</v>
      </c>
      <c r="AD939">
        <v>31938.28</v>
      </c>
      <c r="AE939">
        <v>34068.5</v>
      </c>
      <c r="AF939">
        <v>35749.31</v>
      </c>
      <c r="AG939">
        <v>37405.14</v>
      </c>
      <c r="AH939">
        <v>38854.29</v>
      </c>
      <c r="AI939">
        <v>40390.49</v>
      </c>
      <c r="AJ939">
        <v>42123.48</v>
      </c>
      <c r="AK939">
        <v>41208.870000000003</v>
      </c>
      <c r="AL939">
        <v>37781.53</v>
      </c>
      <c r="AM939">
        <v>43137.4</v>
      </c>
      <c r="AN939">
        <v>40298.269999999997</v>
      </c>
      <c r="AO939">
        <v>35025.379999999997</v>
      </c>
      <c r="AP939">
        <v>27897.96</v>
      </c>
      <c r="AQ939">
        <v>23500.400000000001</v>
      </c>
      <c r="AR939">
        <v>65.411010000000005</v>
      </c>
      <c r="AS939">
        <v>63.651290000000003</v>
      </c>
      <c r="AT939">
        <v>62.517569999999999</v>
      </c>
      <c r="AU939">
        <v>61.570689999999999</v>
      </c>
      <c r="AV939">
        <v>60.842219999999998</v>
      </c>
      <c r="AW939">
        <v>60.256630000000001</v>
      </c>
      <c r="AX939">
        <v>59.889919999999996</v>
      </c>
      <c r="AY939">
        <v>60.420020000000001</v>
      </c>
      <c r="AZ939">
        <v>63.455249999999999</v>
      </c>
      <c r="BA939">
        <v>68.384720000000002</v>
      </c>
      <c r="BB939">
        <v>73.618549999999999</v>
      </c>
      <c r="BC939">
        <v>77.520690000000002</v>
      </c>
      <c r="BD939">
        <v>80.456890000000001</v>
      </c>
      <c r="BE939">
        <v>83.184200000000004</v>
      </c>
      <c r="BF939">
        <v>84.369889999999998</v>
      </c>
      <c r="BG939">
        <v>86.176699999999997</v>
      </c>
      <c r="BH939">
        <v>85.490700000000004</v>
      </c>
      <c r="BI939">
        <v>83.575100000000006</v>
      </c>
      <c r="BJ939">
        <v>81.515839999999997</v>
      </c>
      <c r="BK939">
        <v>77.796909999999997</v>
      </c>
      <c r="BL939">
        <v>73.884630000000001</v>
      </c>
      <c r="BM939">
        <v>70.757810000000006</v>
      </c>
      <c r="BN939">
        <v>68.920900000000003</v>
      </c>
      <c r="BO939">
        <v>67.145259999999993</v>
      </c>
      <c r="BP939">
        <v>-259.71600000000001</v>
      </c>
      <c r="BQ939">
        <v>-222.67670000000001</v>
      </c>
      <c r="BR939">
        <v>-197.56209999999999</v>
      </c>
      <c r="BS939">
        <v>-144.96889999999999</v>
      </c>
      <c r="BT939">
        <v>-72.128820000000005</v>
      </c>
      <c r="BU939">
        <v>-57.680549999999997</v>
      </c>
      <c r="BV939">
        <v>-52.710680000000004</v>
      </c>
      <c r="BW939">
        <v>28.717359999999999</v>
      </c>
      <c r="BX939">
        <v>22.557009999999998</v>
      </c>
      <c r="BY939">
        <v>64.720910000000003</v>
      </c>
      <c r="BZ939">
        <v>240.89510000000001</v>
      </c>
      <c r="CA939">
        <v>225.7396</v>
      </c>
      <c r="CB939">
        <v>508.7586</v>
      </c>
      <c r="CC939">
        <v>378.45440000000002</v>
      </c>
      <c r="CD939">
        <v>192.23220000000001</v>
      </c>
      <c r="CE939">
        <v>-268.041</v>
      </c>
      <c r="CF939">
        <v>-758.44849999999997</v>
      </c>
      <c r="CG939">
        <v>1522.4179999999999</v>
      </c>
      <c r="CH939">
        <v>5920.7669999999998</v>
      </c>
      <c r="CI939">
        <v>-25.934380000000001</v>
      </c>
      <c r="CJ939">
        <v>-180.79220000000001</v>
      </c>
      <c r="CK939">
        <v>-80.893500000000003</v>
      </c>
      <c r="CL939">
        <v>-122.0067</v>
      </c>
      <c r="CM939">
        <v>-209.11490000000001</v>
      </c>
      <c r="CN939">
        <v>1119.829</v>
      </c>
      <c r="CO939">
        <v>1028.49</v>
      </c>
      <c r="CP939">
        <v>977.02350000000001</v>
      </c>
      <c r="CQ939">
        <v>865.15819999999997</v>
      </c>
      <c r="CR939">
        <v>995.07100000000003</v>
      </c>
      <c r="CS939">
        <v>696.59109999999998</v>
      </c>
      <c r="CT939">
        <v>805.40769999999998</v>
      </c>
      <c r="CU939">
        <v>803.06650000000002</v>
      </c>
      <c r="CV939">
        <v>947.43709999999999</v>
      </c>
      <c r="CW939">
        <v>1318.3779999999999</v>
      </c>
      <c r="CX939">
        <v>2264.4780000000001</v>
      </c>
      <c r="CY939">
        <v>2183.7840000000001</v>
      </c>
      <c r="CZ939">
        <v>2454.1120000000001</v>
      </c>
      <c r="DA939">
        <v>2434.134</v>
      </c>
      <c r="DB939">
        <v>2588.645</v>
      </c>
      <c r="DC939">
        <v>2647.556</v>
      </c>
      <c r="DD939">
        <v>2642.797</v>
      </c>
      <c r="DE939">
        <v>2153.5610000000001</v>
      </c>
      <c r="DF939">
        <v>2724.1060000000002</v>
      </c>
      <c r="DG939">
        <v>2192.357</v>
      </c>
      <c r="DH939">
        <v>2281.9969999999998</v>
      </c>
      <c r="DI939">
        <v>1992.6189999999999</v>
      </c>
      <c r="DJ939">
        <v>1601.1769999999999</v>
      </c>
      <c r="DK939">
        <v>1856.9690000000001</v>
      </c>
      <c r="DL939">
        <v>18</v>
      </c>
      <c r="DM939">
        <v>19</v>
      </c>
    </row>
    <row r="940" spans="1:117" x14ac:dyDescent="0.25">
      <c r="A940" t="s">
        <v>62</v>
      </c>
      <c r="B940" t="s">
        <v>29</v>
      </c>
      <c r="C940" t="s">
        <v>29</v>
      </c>
      <c r="D940" t="s">
        <v>61</v>
      </c>
      <c r="E940" t="s">
        <v>61</v>
      </c>
      <c r="F940" t="s">
        <v>61</v>
      </c>
      <c r="G940" t="s">
        <v>61</v>
      </c>
      <c r="H940" t="s">
        <v>61</v>
      </c>
      <c r="I940" t="s">
        <v>185</v>
      </c>
      <c r="J940" s="22" t="s">
        <v>117</v>
      </c>
      <c r="K940" s="28">
        <v>19</v>
      </c>
      <c r="L940">
        <v>19</v>
      </c>
      <c r="M940">
        <v>1</v>
      </c>
      <c r="N940">
        <v>1</v>
      </c>
      <c r="O940">
        <v>1</v>
      </c>
      <c r="P940">
        <v>1</v>
      </c>
      <c r="Q940">
        <v>1</v>
      </c>
      <c r="R940">
        <v>1</v>
      </c>
      <c r="S940">
        <v>1</v>
      </c>
      <c r="AR940">
        <v>61.333329999999997</v>
      </c>
      <c r="AS940">
        <v>59.166670000000003</v>
      </c>
      <c r="AT940">
        <v>56.333329999999997</v>
      </c>
      <c r="AU940">
        <v>55.166670000000003</v>
      </c>
      <c r="AV940">
        <v>53.333329999999997</v>
      </c>
      <c r="AW940">
        <v>52</v>
      </c>
      <c r="AX940">
        <v>50.833329999999997</v>
      </c>
      <c r="AY940">
        <v>53</v>
      </c>
      <c r="AZ940">
        <v>59.666670000000003</v>
      </c>
      <c r="BA940">
        <v>65.666669999999996</v>
      </c>
      <c r="BB940">
        <v>72.166669999999996</v>
      </c>
      <c r="BC940">
        <v>79.666669999999996</v>
      </c>
      <c r="BD940">
        <v>86.333330000000004</v>
      </c>
      <c r="BE940">
        <v>91.666669999999996</v>
      </c>
      <c r="BF940">
        <v>94.833330000000004</v>
      </c>
      <c r="BG940">
        <v>95.833330000000004</v>
      </c>
      <c r="BH940">
        <v>95.333330000000004</v>
      </c>
      <c r="BI940">
        <v>93.166669999999996</v>
      </c>
      <c r="BJ940">
        <v>89.333330000000004</v>
      </c>
      <c r="BK940">
        <v>85.333330000000004</v>
      </c>
      <c r="BL940">
        <v>80.166669999999996</v>
      </c>
      <c r="BM940">
        <v>75.666669999999996</v>
      </c>
      <c r="BN940">
        <v>70.166669999999996</v>
      </c>
      <c r="BO940">
        <v>65.666669999999996</v>
      </c>
      <c r="DL940">
        <v>18</v>
      </c>
      <c r="DM940">
        <v>20</v>
      </c>
    </row>
    <row r="941" spans="1:117" x14ac:dyDescent="0.25">
      <c r="A941" t="s">
        <v>62</v>
      </c>
      <c r="B941" t="s">
        <v>35</v>
      </c>
      <c r="C941" t="s">
        <v>61</v>
      </c>
      <c r="D941" t="s">
        <v>61</v>
      </c>
      <c r="E941" t="s">
        <v>35</v>
      </c>
      <c r="F941" t="s">
        <v>61</v>
      </c>
      <c r="G941" t="s">
        <v>61</v>
      </c>
      <c r="H941" t="s">
        <v>61</v>
      </c>
      <c r="I941" t="s">
        <v>185</v>
      </c>
      <c r="J941" s="22" t="s">
        <v>117</v>
      </c>
      <c r="K941" s="28">
        <v>19</v>
      </c>
      <c r="L941">
        <v>19</v>
      </c>
      <c r="M941">
        <v>10</v>
      </c>
      <c r="N941">
        <v>10</v>
      </c>
      <c r="O941">
        <v>1</v>
      </c>
      <c r="P941">
        <v>0</v>
      </c>
      <c r="Q941">
        <v>1</v>
      </c>
      <c r="R941">
        <v>1</v>
      </c>
      <c r="S941">
        <v>1</v>
      </c>
      <c r="AR941">
        <v>67.386899999999997</v>
      </c>
      <c r="AS941">
        <v>64.511899999999997</v>
      </c>
      <c r="AT941">
        <v>62.845239999999997</v>
      </c>
      <c r="AU941">
        <v>62.037700000000001</v>
      </c>
      <c r="AV941">
        <v>61.482140000000001</v>
      </c>
      <c r="AW941">
        <v>60.97222</v>
      </c>
      <c r="AX941">
        <v>60.351190000000003</v>
      </c>
      <c r="AY941">
        <v>60.988100000000003</v>
      </c>
      <c r="AZ941">
        <v>63.982140000000001</v>
      </c>
      <c r="BA941">
        <v>69.984129999999993</v>
      </c>
      <c r="BB941">
        <v>75.825400000000002</v>
      </c>
      <c r="BC941">
        <v>80.464290000000005</v>
      </c>
      <c r="BD941">
        <v>84.152780000000007</v>
      </c>
      <c r="BE941">
        <v>87.454359999999994</v>
      </c>
      <c r="BF941">
        <v>89.299599999999998</v>
      </c>
      <c r="BG941">
        <v>89.827380000000005</v>
      </c>
      <c r="BH941">
        <v>89.303569999999993</v>
      </c>
      <c r="BI941">
        <v>87.912700000000001</v>
      </c>
      <c r="BJ941">
        <v>85.41865</v>
      </c>
      <c r="BK941">
        <v>82.077380000000005</v>
      </c>
      <c r="BL941">
        <v>78.521829999999994</v>
      </c>
      <c r="BM941">
        <v>75.142859999999999</v>
      </c>
      <c r="BN941">
        <v>72.843249999999998</v>
      </c>
      <c r="BO941">
        <v>70.658730000000006</v>
      </c>
      <c r="DL941">
        <v>18</v>
      </c>
      <c r="DM941">
        <v>20</v>
      </c>
    </row>
    <row r="942" spans="1:117" hidden="1" x14ac:dyDescent="0.25">
      <c r="A942" t="s">
        <v>62</v>
      </c>
      <c r="B942" t="s">
        <v>108</v>
      </c>
      <c r="C942" t="s">
        <v>61</v>
      </c>
      <c r="D942" t="s">
        <v>108</v>
      </c>
      <c r="E942" t="s">
        <v>61</v>
      </c>
      <c r="F942" t="s">
        <v>61</v>
      </c>
      <c r="G942" t="s">
        <v>61</v>
      </c>
      <c r="H942" t="s">
        <v>61</v>
      </c>
      <c r="I942" t="s">
        <v>185</v>
      </c>
      <c r="J942" s="22" t="s">
        <v>117</v>
      </c>
      <c r="K942" s="28">
        <v>19</v>
      </c>
      <c r="L942">
        <v>19</v>
      </c>
      <c r="M942">
        <v>16</v>
      </c>
      <c r="N942">
        <v>16</v>
      </c>
      <c r="O942">
        <v>1</v>
      </c>
      <c r="P942">
        <v>0</v>
      </c>
      <c r="Q942">
        <v>0</v>
      </c>
      <c r="R942">
        <v>1</v>
      </c>
      <c r="S942" s="28">
        <v>1</v>
      </c>
      <c r="AR942">
        <v>73.308040000000005</v>
      </c>
      <c r="AS942">
        <v>70.411119999999997</v>
      </c>
      <c r="AT942">
        <v>68.702520000000007</v>
      </c>
      <c r="AU942">
        <v>67.250410000000002</v>
      </c>
      <c r="AV942">
        <v>66.591309999999993</v>
      </c>
      <c r="AW942">
        <v>65.467129999999997</v>
      </c>
      <c r="AX942">
        <v>64.965100000000007</v>
      </c>
      <c r="AY942">
        <v>65.65625</v>
      </c>
      <c r="AZ942">
        <v>68.474029999999999</v>
      </c>
      <c r="BA942">
        <v>73.922479999999993</v>
      </c>
      <c r="BB942">
        <v>79.472399999999993</v>
      </c>
      <c r="BC942">
        <v>83.479299999999995</v>
      </c>
      <c r="BD942">
        <v>87.038960000000003</v>
      </c>
      <c r="BE942">
        <v>89.795050000000003</v>
      </c>
      <c r="BF942">
        <v>91.694800000000001</v>
      </c>
      <c r="BG942">
        <v>92.693179999999998</v>
      </c>
      <c r="BH942">
        <v>92.429379999999995</v>
      </c>
      <c r="BI942">
        <v>91.245940000000004</v>
      </c>
      <c r="BJ942">
        <v>89.585229999999996</v>
      </c>
      <c r="BK942">
        <v>86.514610000000005</v>
      </c>
      <c r="BL942">
        <v>83.455759999999998</v>
      </c>
      <c r="BM942">
        <v>80.897319999999993</v>
      </c>
      <c r="BN942">
        <v>79.136769999999999</v>
      </c>
      <c r="BO942">
        <v>76.646510000000006</v>
      </c>
      <c r="DL942">
        <v>18</v>
      </c>
      <c r="DM942">
        <v>20</v>
      </c>
    </row>
    <row r="943" spans="1:117" x14ac:dyDescent="0.25">
      <c r="A943" t="s">
        <v>62</v>
      </c>
      <c r="B943" t="s">
        <v>33</v>
      </c>
      <c r="C943" t="s">
        <v>61</v>
      </c>
      <c r="D943" t="s">
        <v>61</v>
      </c>
      <c r="E943" t="s">
        <v>33</v>
      </c>
      <c r="F943" t="s">
        <v>61</v>
      </c>
      <c r="G943" t="s">
        <v>61</v>
      </c>
      <c r="H943" t="s">
        <v>61</v>
      </c>
      <c r="I943" t="s">
        <v>185</v>
      </c>
      <c r="J943" s="22" t="s">
        <v>117</v>
      </c>
      <c r="K943" s="28">
        <v>19</v>
      </c>
      <c r="L943">
        <v>19</v>
      </c>
      <c r="M943">
        <v>3.75</v>
      </c>
      <c r="N943">
        <v>3.75</v>
      </c>
      <c r="O943">
        <v>1</v>
      </c>
      <c r="P943">
        <v>0</v>
      </c>
      <c r="Q943">
        <v>1</v>
      </c>
      <c r="R943">
        <v>1</v>
      </c>
      <c r="S943">
        <v>1</v>
      </c>
      <c r="AR943">
        <v>73.322919999999996</v>
      </c>
      <c r="AS943">
        <v>70.395830000000004</v>
      </c>
      <c r="AT943">
        <v>68.927080000000004</v>
      </c>
      <c r="AU943">
        <v>67.510419999999996</v>
      </c>
      <c r="AV943">
        <v>66.927080000000004</v>
      </c>
      <c r="AW943">
        <v>65.8125</v>
      </c>
      <c r="AX943">
        <v>65.354169999999996</v>
      </c>
      <c r="AY943">
        <v>66.0625</v>
      </c>
      <c r="AZ943">
        <v>68.78125</v>
      </c>
      <c r="BA943">
        <v>74.052080000000004</v>
      </c>
      <c r="BB943">
        <v>79.4375</v>
      </c>
      <c r="BC943">
        <v>83.5</v>
      </c>
      <c r="BD943">
        <v>87.239580000000004</v>
      </c>
      <c r="BE943">
        <v>89.6875</v>
      </c>
      <c r="BF943">
        <v>91.135419999999996</v>
      </c>
      <c r="BG943">
        <v>91.947919999999996</v>
      </c>
      <c r="BH943">
        <v>91.364580000000004</v>
      </c>
      <c r="BI943">
        <v>89.979169999999996</v>
      </c>
      <c r="BJ943">
        <v>88.895830000000004</v>
      </c>
      <c r="BK943">
        <v>86.354169999999996</v>
      </c>
      <c r="BL943">
        <v>83.583330000000004</v>
      </c>
      <c r="BM943">
        <v>81</v>
      </c>
      <c r="BN943">
        <v>79.239580000000004</v>
      </c>
      <c r="BO943">
        <v>76.583330000000004</v>
      </c>
      <c r="DL943">
        <v>18</v>
      </c>
      <c r="DM943">
        <v>20</v>
      </c>
    </row>
    <row r="944" spans="1:117" hidden="1" x14ac:dyDescent="0.25">
      <c r="A944" t="s">
        <v>62</v>
      </c>
      <c r="B944" t="s">
        <v>101</v>
      </c>
      <c r="C944" t="s">
        <v>61</v>
      </c>
      <c r="D944" t="s">
        <v>61</v>
      </c>
      <c r="E944" t="s">
        <v>61</v>
      </c>
      <c r="F944" t="s">
        <v>61</v>
      </c>
      <c r="G944" t="s">
        <v>61</v>
      </c>
      <c r="H944" t="s">
        <v>101</v>
      </c>
      <c r="I944" t="s">
        <v>185</v>
      </c>
      <c r="J944" s="22" t="s">
        <v>117</v>
      </c>
      <c r="K944" s="28">
        <v>19</v>
      </c>
      <c r="L944">
        <v>19</v>
      </c>
      <c r="M944">
        <v>15.5</v>
      </c>
      <c r="N944">
        <v>15.5</v>
      </c>
      <c r="O944">
        <v>1</v>
      </c>
      <c r="P944">
        <v>0</v>
      </c>
      <c r="Q944">
        <v>0</v>
      </c>
      <c r="R944">
        <v>1</v>
      </c>
      <c r="S944" s="28">
        <v>1</v>
      </c>
      <c r="AR944">
        <v>73.260099999999994</v>
      </c>
      <c r="AS944">
        <v>70.397310000000004</v>
      </c>
      <c r="AT944">
        <v>68.688249999999996</v>
      </c>
      <c r="AU944">
        <v>67.244649999999993</v>
      </c>
      <c r="AV944">
        <v>66.58784</v>
      </c>
      <c r="AW944">
        <v>65.45984</v>
      </c>
      <c r="AX944">
        <v>64.958690000000004</v>
      </c>
      <c r="AY944">
        <v>65.654039999999995</v>
      </c>
      <c r="AZ944">
        <v>68.484489999999994</v>
      </c>
      <c r="BA944">
        <v>73.911919999999995</v>
      </c>
      <c r="BB944">
        <v>79.39743</v>
      </c>
      <c r="BC944">
        <v>83.419550000000001</v>
      </c>
      <c r="BD944">
        <v>87.005470000000003</v>
      </c>
      <c r="BE944">
        <v>89.754570000000001</v>
      </c>
      <c r="BF944">
        <v>91.628069999999994</v>
      </c>
      <c r="BG944">
        <v>92.610690000000005</v>
      </c>
      <c r="BH944">
        <v>92.319980000000001</v>
      </c>
      <c r="BI944">
        <v>91.082909999999998</v>
      </c>
      <c r="BJ944">
        <v>89.416489999999996</v>
      </c>
      <c r="BK944">
        <v>86.394360000000006</v>
      </c>
      <c r="BL944">
        <v>83.350830000000002</v>
      </c>
      <c r="BM944">
        <v>80.804779999999994</v>
      </c>
      <c r="BN944">
        <v>79.063310000000001</v>
      </c>
      <c r="BO944">
        <v>76.571250000000006</v>
      </c>
      <c r="DL944">
        <v>18</v>
      </c>
      <c r="DM944">
        <v>20</v>
      </c>
    </row>
    <row r="945" spans="1:117" hidden="1" x14ac:dyDescent="0.25">
      <c r="A945" t="s">
        <v>62</v>
      </c>
      <c r="B945" t="s">
        <v>202</v>
      </c>
      <c r="C945" t="s">
        <v>61</v>
      </c>
      <c r="D945" t="s">
        <v>61</v>
      </c>
      <c r="E945" t="s">
        <v>61</v>
      </c>
      <c r="F945" t="s">
        <v>97</v>
      </c>
      <c r="G945" t="s">
        <v>61</v>
      </c>
      <c r="H945" t="s">
        <v>61</v>
      </c>
      <c r="I945" t="s">
        <v>185</v>
      </c>
      <c r="J945" s="22" t="s">
        <v>117</v>
      </c>
      <c r="K945" s="28">
        <v>19</v>
      </c>
      <c r="L945">
        <v>19</v>
      </c>
      <c r="M945">
        <v>16</v>
      </c>
      <c r="N945">
        <v>16</v>
      </c>
      <c r="O945">
        <v>1</v>
      </c>
      <c r="P945">
        <v>0</v>
      </c>
      <c r="Q945">
        <v>0</v>
      </c>
      <c r="R945">
        <v>1</v>
      </c>
      <c r="S945" s="28">
        <v>1</v>
      </c>
      <c r="AR945">
        <v>73.308040000000005</v>
      </c>
      <c r="AS945">
        <v>70.411119999999997</v>
      </c>
      <c r="AT945">
        <v>68.702520000000007</v>
      </c>
      <c r="AU945">
        <v>67.250410000000002</v>
      </c>
      <c r="AV945">
        <v>66.591309999999993</v>
      </c>
      <c r="AW945">
        <v>65.467129999999997</v>
      </c>
      <c r="AX945">
        <v>64.965100000000007</v>
      </c>
      <c r="AY945">
        <v>65.65625</v>
      </c>
      <c r="AZ945">
        <v>68.474029999999999</v>
      </c>
      <c r="BA945">
        <v>73.922479999999993</v>
      </c>
      <c r="BB945">
        <v>79.472399999999993</v>
      </c>
      <c r="BC945">
        <v>83.479299999999995</v>
      </c>
      <c r="BD945">
        <v>87.038960000000003</v>
      </c>
      <c r="BE945">
        <v>89.795050000000003</v>
      </c>
      <c r="BF945">
        <v>91.694800000000001</v>
      </c>
      <c r="BG945">
        <v>92.693179999999998</v>
      </c>
      <c r="BH945">
        <v>92.429379999999995</v>
      </c>
      <c r="BI945">
        <v>91.245940000000004</v>
      </c>
      <c r="BJ945">
        <v>89.585229999999996</v>
      </c>
      <c r="BK945">
        <v>86.514610000000005</v>
      </c>
      <c r="BL945">
        <v>83.455759999999998</v>
      </c>
      <c r="BM945">
        <v>80.897319999999993</v>
      </c>
      <c r="BN945">
        <v>79.136769999999999</v>
      </c>
      <c r="BO945">
        <v>76.646510000000006</v>
      </c>
      <c r="DL945">
        <v>18</v>
      </c>
      <c r="DM945">
        <v>20</v>
      </c>
    </row>
    <row r="946" spans="1:117" x14ac:dyDescent="0.25">
      <c r="A946" t="s">
        <v>62</v>
      </c>
      <c r="B946" t="s">
        <v>209</v>
      </c>
      <c r="C946" t="s">
        <v>61</v>
      </c>
      <c r="D946" t="s">
        <v>61</v>
      </c>
      <c r="E946" t="s">
        <v>61</v>
      </c>
      <c r="F946" t="s">
        <v>61</v>
      </c>
      <c r="G946" t="s">
        <v>61</v>
      </c>
      <c r="H946" t="s">
        <v>209</v>
      </c>
      <c r="I946" t="s">
        <v>185</v>
      </c>
      <c r="J946" s="22" t="s">
        <v>117</v>
      </c>
      <c r="K946" s="28">
        <v>19</v>
      </c>
      <c r="L946">
        <v>19</v>
      </c>
      <c r="M946">
        <v>1</v>
      </c>
      <c r="N946">
        <v>1</v>
      </c>
      <c r="O946">
        <v>1</v>
      </c>
      <c r="P946">
        <v>1</v>
      </c>
      <c r="Q946">
        <v>1</v>
      </c>
      <c r="R946">
        <v>1</v>
      </c>
      <c r="S946">
        <v>1</v>
      </c>
      <c r="AR946">
        <v>67.75</v>
      </c>
      <c r="AS946">
        <v>63.25</v>
      </c>
      <c r="AT946">
        <v>61.75</v>
      </c>
      <c r="AU946">
        <v>60.25</v>
      </c>
      <c r="AV946">
        <v>59.5</v>
      </c>
      <c r="AW946">
        <v>59</v>
      </c>
      <c r="AX946">
        <v>58.5</v>
      </c>
      <c r="AY946">
        <v>58.25</v>
      </c>
      <c r="AZ946">
        <v>60.25</v>
      </c>
      <c r="BA946">
        <v>68.25</v>
      </c>
      <c r="BB946">
        <v>77.75</v>
      </c>
      <c r="BC946">
        <v>81.75</v>
      </c>
      <c r="BD946">
        <v>84.5</v>
      </c>
      <c r="BE946">
        <v>87.25</v>
      </c>
      <c r="BF946">
        <v>89.75</v>
      </c>
      <c r="BG946">
        <v>91</v>
      </c>
      <c r="BH946">
        <v>92</v>
      </c>
      <c r="BI946">
        <v>93</v>
      </c>
      <c r="BJ946">
        <v>90.5</v>
      </c>
      <c r="BK946">
        <v>84.25</v>
      </c>
      <c r="BL946">
        <v>80.25</v>
      </c>
      <c r="BM946">
        <v>76.75</v>
      </c>
      <c r="BN946">
        <v>73.75</v>
      </c>
      <c r="BO946">
        <v>71.75</v>
      </c>
      <c r="DL946">
        <v>18</v>
      </c>
      <c r="DM946">
        <v>20</v>
      </c>
    </row>
    <row r="947" spans="1:117" x14ac:dyDescent="0.25">
      <c r="A947" t="s">
        <v>62</v>
      </c>
      <c r="B947" t="s">
        <v>186</v>
      </c>
      <c r="C947" t="s">
        <v>61</v>
      </c>
      <c r="D947" t="s">
        <v>61</v>
      </c>
      <c r="E947" t="s">
        <v>186</v>
      </c>
      <c r="F947" t="s">
        <v>61</v>
      </c>
      <c r="G947" t="s">
        <v>61</v>
      </c>
      <c r="H947" t="s">
        <v>61</v>
      </c>
      <c r="I947" t="s">
        <v>185</v>
      </c>
      <c r="J947" s="22" t="s">
        <v>117</v>
      </c>
      <c r="K947" s="28">
        <v>19</v>
      </c>
      <c r="L947">
        <v>19</v>
      </c>
      <c r="M947">
        <v>4.75</v>
      </c>
      <c r="N947">
        <v>4.75</v>
      </c>
      <c r="O947">
        <v>1</v>
      </c>
      <c r="P947">
        <v>0</v>
      </c>
      <c r="Q947">
        <v>1</v>
      </c>
      <c r="R947">
        <v>1</v>
      </c>
      <c r="S947">
        <v>1</v>
      </c>
      <c r="AR947">
        <v>73.6875</v>
      </c>
      <c r="AS947">
        <v>70.859380000000002</v>
      </c>
      <c r="AT947">
        <v>69.005210000000005</v>
      </c>
      <c r="AU947">
        <v>67.234369999999998</v>
      </c>
      <c r="AV947">
        <v>66.473960000000005</v>
      </c>
      <c r="AW947">
        <v>65.177080000000004</v>
      </c>
      <c r="AX947">
        <v>64.744789999999995</v>
      </c>
      <c r="AY947">
        <v>65.3125</v>
      </c>
      <c r="AZ947">
        <v>68.380210000000005</v>
      </c>
      <c r="BA947">
        <v>74.21875</v>
      </c>
      <c r="BB947">
        <v>80.369789999999995</v>
      </c>
      <c r="BC947">
        <v>84.203130000000002</v>
      </c>
      <c r="BD947">
        <v>87.302080000000004</v>
      </c>
      <c r="BE947">
        <v>89.822919999999996</v>
      </c>
      <c r="BF947">
        <v>91.796880000000002</v>
      </c>
      <c r="BG947">
        <v>92.770830000000004</v>
      </c>
      <c r="BH947">
        <v>92.640630000000002</v>
      </c>
      <c r="BI947">
        <v>91.875</v>
      </c>
      <c r="BJ947">
        <v>90.098960000000005</v>
      </c>
      <c r="BK947">
        <v>86.609380000000002</v>
      </c>
      <c r="BL947">
        <v>83.244789999999995</v>
      </c>
      <c r="BM947">
        <v>80.791669999999996</v>
      </c>
      <c r="BN947">
        <v>79.0625</v>
      </c>
      <c r="BO947">
        <v>76.708330000000004</v>
      </c>
      <c r="DL947">
        <v>18</v>
      </c>
      <c r="DM947">
        <v>20</v>
      </c>
    </row>
    <row r="948" spans="1:117" x14ac:dyDescent="0.25">
      <c r="A948" t="s">
        <v>62</v>
      </c>
      <c r="B948" t="s">
        <v>189</v>
      </c>
      <c r="C948" t="s">
        <v>189</v>
      </c>
      <c r="D948" t="s">
        <v>61</v>
      </c>
      <c r="E948" t="s">
        <v>61</v>
      </c>
      <c r="F948" t="s">
        <v>61</v>
      </c>
      <c r="G948" t="s">
        <v>61</v>
      </c>
      <c r="H948" t="s">
        <v>61</v>
      </c>
      <c r="I948" t="s">
        <v>185</v>
      </c>
      <c r="J948" s="22" t="s">
        <v>117</v>
      </c>
      <c r="K948" s="28">
        <v>19</v>
      </c>
      <c r="L948">
        <v>19</v>
      </c>
      <c r="M948">
        <v>2.25</v>
      </c>
      <c r="N948">
        <v>2.25</v>
      </c>
      <c r="O948">
        <v>1</v>
      </c>
      <c r="P948">
        <v>0</v>
      </c>
      <c r="Q948">
        <v>1</v>
      </c>
      <c r="R948">
        <v>1</v>
      </c>
      <c r="S948">
        <v>1</v>
      </c>
      <c r="AR948">
        <v>77.333330000000004</v>
      </c>
      <c r="AS948">
        <v>74.666669999999996</v>
      </c>
      <c r="AT948">
        <v>72.916669999999996</v>
      </c>
      <c r="AU948">
        <v>71.375</v>
      </c>
      <c r="AV948">
        <v>70.583330000000004</v>
      </c>
      <c r="AW948">
        <v>69.375</v>
      </c>
      <c r="AX948">
        <v>68.625</v>
      </c>
      <c r="AY948">
        <v>68.791669999999996</v>
      </c>
      <c r="AZ948">
        <v>70.416669999999996</v>
      </c>
      <c r="BA948">
        <v>74.291669999999996</v>
      </c>
      <c r="BB948">
        <v>78.791669999999996</v>
      </c>
      <c r="BC948">
        <v>82.041669999999996</v>
      </c>
      <c r="BD948">
        <v>85.625</v>
      </c>
      <c r="BE948">
        <v>88.666669999999996</v>
      </c>
      <c r="BF948">
        <v>91</v>
      </c>
      <c r="BG948">
        <v>93.083330000000004</v>
      </c>
      <c r="BH948">
        <v>93.875</v>
      </c>
      <c r="BI948">
        <v>93.833330000000004</v>
      </c>
      <c r="BJ948">
        <v>92.916669999999996</v>
      </c>
      <c r="BK948">
        <v>91.041669999999996</v>
      </c>
      <c r="BL948">
        <v>88.166669999999996</v>
      </c>
      <c r="BM948">
        <v>85.458330000000004</v>
      </c>
      <c r="BN948">
        <v>83.708330000000004</v>
      </c>
      <c r="BO948">
        <v>80.583330000000004</v>
      </c>
      <c r="DL948">
        <v>18</v>
      </c>
      <c r="DM948">
        <v>20</v>
      </c>
    </row>
    <row r="949" spans="1:117" x14ac:dyDescent="0.25">
      <c r="A949" t="s">
        <v>62</v>
      </c>
      <c r="B949" t="s">
        <v>104</v>
      </c>
      <c r="C949" t="s">
        <v>104</v>
      </c>
      <c r="D949" t="s">
        <v>61</v>
      </c>
      <c r="E949" t="s">
        <v>61</v>
      </c>
      <c r="F949" t="s">
        <v>61</v>
      </c>
      <c r="G949" t="s">
        <v>61</v>
      </c>
      <c r="H949" t="s">
        <v>61</v>
      </c>
      <c r="I949" t="s">
        <v>185</v>
      </c>
      <c r="J949" s="22" t="s">
        <v>117</v>
      </c>
      <c r="K949" s="28">
        <v>19</v>
      </c>
      <c r="L949">
        <v>19</v>
      </c>
      <c r="M949">
        <v>1</v>
      </c>
      <c r="N949">
        <v>1</v>
      </c>
      <c r="O949">
        <v>1</v>
      </c>
      <c r="P949">
        <v>1</v>
      </c>
      <c r="Q949">
        <v>1</v>
      </c>
      <c r="R949">
        <v>1</v>
      </c>
      <c r="S949">
        <v>1</v>
      </c>
      <c r="AR949">
        <v>70.5</v>
      </c>
      <c r="AS949">
        <v>66.5</v>
      </c>
      <c r="AT949">
        <v>65.25</v>
      </c>
      <c r="AU949">
        <v>64.25</v>
      </c>
      <c r="AV949">
        <v>63.75</v>
      </c>
      <c r="AW949">
        <v>62.5</v>
      </c>
      <c r="AX949">
        <v>62.25</v>
      </c>
      <c r="AY949">
        <v>62.5</v>
      </c>
      <c r="AZ949">
        <v>63.5</v>
      </c>
      <c r="BA949">
        <v>68.75</v>
      </c>
      <c r="BB949">
        <v>73.75</v>
      </c>
      <c r="BC949">
        <v>77</v>
      </c>
      <c r="BD949">
        <v>80.75</v>
      </c>
      <c r="BE949">
        <v>84.75</v>
      </c>
      <c r="BF949">
        <v>87.25</v>
      </c>
      <c r="BG949">
        <v>89.75</v>
      </c>
      <c r="BH949">
        <v>91.75</v>
      </c>
      <c r="BI949">
        <v>91.75</v>
      </c>
      <c r="BJ949">
        <v>91</v>
      </c>
      <c r="BK949">
        <v>88</v>
      </c>
      <c r="BL949">
        <v>84.75</v>
      </c>
      <c r="BM949">
        <v>80.5</v>
      </c>
      <c r="BN949">
        <v>78</v>
      </c>
      <c r="BO949">
        <v>74.5</v>
      </c>
      <c r="DL949">
        <v>18</v>
      </c>
      <c r="DM949">
        <v>20</v>
      </c>
    </row>
    <row r="950" spans="1:117" x14ac:dyDescent="0.25">
      <c r="A950" t="s">
        <v>62</v>
      </c>
      <c r="B950" t="s">
        <v>36</v>
      </c>
      <c r="C950" t="s">
        <v>36</v>
      </c>
      <c r="D950" t="s">
        <v>61</v>
      </c>
      <c r="E950" t="s">
        <v>61</v>
      </c>
      <c r="F950" t="s">
        <v>61</v>
      </c>
      <c r="G950" t="s">
        <v>61</v>
      </c>
      <c r="H950" t="s">
        <v>61</v>
      </c>
      <c r="I950" t="s">
        <v>185</v>
      </c>
      <c r="J950" s="22" t="s">
        <v>117</v>
      </c>
      <c r="K950" s="28">
        <v>19</v>
      </c>
      <c r="L950">
        <v>19</v>
      </c>
      <c r="M950">
        <v>9.75</v>
      </c>
      <c r="N950">
        <v>9.75</v>
      </c>
      <c r="O950">
        <v>1</v>
      </c>
      <c r="P950">
        <v>0</v>
      </c>
      <c r="Q950">
        <v>1</v>
      </c>
      <c r="R950">
        <v>1</v>
      </c>
      <c r="S950">
        <v>1</v>
      </c>
      <c r="AR950">
        <v>70.895219999999995</v>
      </c>
      <c r="AS950">
        <v>68.112129999999993</v>
      </c>
      <c r="AT950">
        <v>66.573530000000005</v>
      </c>
      <c r="AU950">
        <v>65.266540000000006</v>
      </c>
      <c r="AV950">
        <v>64.806989999999999</v>
      </c>
      <c r="AW950">
        <v>63.913600000000002</v>
      </c>
      <c r="AX950">
        <v>63.415439999999997</v>
      </c>
      <c r="AY950">
        <v>64.262870000000007</v>
      </c>
      <c r="AZ950">
        <v>67.487129999999993</v>
      </c>
      <c r="BA950">
        <v>73.549629999999993</v>
      </c>
      <c r="BB950">
        <v>79.738969999999995</v>
      </c>
      <c r="BC950">
        <v>83.795959999999994</v>
      </c>
      <c r="BD950">
        <v>86.472430000000003</v>
      </c>
      <c r="BE950">
        <v>88.966909999999999</v>
      </c>
      <c r="BF950">
        <v>90.560659999999999</v>
      </c>
      <c r="BG950">
        <v>90.647059999999996</v>
      </c>
      <c r="BH950">
        <v>89.347430000000003</v>
      </c>
      <c r="BI950">
        <v>87.878680000000003</v>
      </c>
      <c r="BJ950">
        <v>86.023899999999998</v>
      </c>
      <c r="BK950">
        <v>82.577209999999994</v>
      </c>
      <c r="BL950">
        <v>79.637870000000007</v>
      </c>
      <c r="BM950">
        <v>77.266540000000006</v>
      </c>
      <c r="BN950">
        <v>75.928309999999996</v>
      </c>
      <c r="BO950">
        <v>73.922790000000006</v>
      </c>
      <c r="DL950">
        <v>18</v>
      </c>
      <c r="DM950">
        <v>20</v>
      </c>
    </row>
    <row r="951" spans="1:117" x14ac:dyDescent="0.25">
      <c r="A951" t="s">
        <v>62</v>
      </c>
      <c r="B951" t="s">
        <v>39</v>
      </c>
      <c r="C951" t="s">
        <v>39</v>
      </c>
      <c r="D951" t="s">
        <v>61</v>
      </c>
      <c r="E951" t="s">
        <v>61</v>
      </c>
      <c r="F951" t="s">
        <v>61</v>
      </c>
      <c r="G951" t="s">
        <v>61</v>
      </c>
      <c r="H951" t="s">
        <v>61</v>
      </c>
      <c r="I951" t="s">
        <v>185</v>
      </c>
      <c r="J951" s="22" t="s">
        <v>117</v>
      </c>
      <c r="K951" s="28">
        <v>19</v>
      </c>
      <c r="L951">
        <v>19</v>
      </c>
      <c r="M951">
        <v>1.3333330000000001</v>
      </c>
      <c r="N951">
        <v>1.3333330000000001</v>
      </c>
      <c r="O951">
        <v>1</v>
      </c>
      <c r="P951">
        <v>0</v>
      </c>
      <c r="Q951">
        <v>1</v>
      </c>
      <c r="R951">
        <v>1</v>
      </c>
      <c r="S951">
        <v>1</v>
      </c>
      <c r="AR951">
        <v>72.833330000000004</v>
      </c>
      <c r="AS951">
        <v>69.75</v>
      </c>
      <c r="AT951">
        <v>67.25</v>
      </c>
      <c r="AU951">
        <v>65.75</v>
      </c>
      <c r="AV951">
        <v>64.833330000000004</v>
      </c>
      <c r="AW951">
        <v>64.416669999999996</v>
      </c>
      <c r="AX951">
        <v>63</v>
      </c>
      <c r="AY951">
        <v>63.333329999999997</v>
      </c>
      <c r="AZ951">
        <v>65.75</v>
      </c>
      <c r="BA951">
        <v>70.25</v>
      </c>
      <c r="BB951">
        <v>74.166669999999996</v>
      </c>
      <c r="BC951">
        <v>78</v>
      </c>
      <c r="BD951">
        <v>81.833330000000004</v>
      </c>
      <c r="BE951">
        <v>85.583330000000004</v>
      </c>
      <c r="BF951">
        <v>88.25</v>
      </c>
      <c r="BG951">
        <v>90.5</v>
      </c>
      <c r="BH951">
        <v>92</v>
      </c>
      <c r="BI951">
        <v>92.583330000000004</v>
      </c>
      <c r="BJ951">
        <v>91.583330000000004</v>
      </c>
      <c r="BK951">
        <v>88.833330000000004</v>
      </c>
      <c r="BL951">
        <v>84.916669999999996</v>
      </c>
      <c r="BM951">
        <v>81.5</v>
      </c>
      <c r="BN951">
        <v>78.583330000000004</v>
      </c>
      <c r="BO951">
        <v>76.083330000000004</v>
      </c>
      <c r="DL951">
        <v>18</v>
      </c>
      <c r="DM951">
        <v>20</v>
      </c>
    </row>
    <row r="952" spans="1:117" x14ac:dyDescent="0.25">
      <c r="A952" t="s">
        <v>62</v>
      </c>
      <c r="B952" t="s">
        <v>32</v>
      </c>
      <c r="C952" t="s">
        <v>32</v>
      </c>
      <c r="D952" t="s">
        <v>61</v>
      </c>
      <c r="E952" t="s">
        <v>61</v>
      </c>
      <c r="F952" t="s">
        <v>61</v>
      </c>
      <c r="G952" t="s">
        <v>61</v>
      </c>
      <c r="H952" t="s">
        <v>61</v>
      </c>
      <c r="I952" t="s">
        <v>185</v>
      </c>
      <c r="J952" s="22" t="s">
        <v>117</v>
      </c>
      <c r="K952" s="28">
        <v>19</v>
      </c>
      <c r="L952">
        <v>19</v>
      </c>
      <c r="M952">
        <v>1</v>
      </c>
      <c r="N952">
        <v>1</v>
      </c>
      <c r="O952">
        <v>1</v>
      </c>
      <c r="P952">
        <v>1</v>
      </c>
      <c r="Q952">
        <v>1</v>
      </c>
      <c r="R952">
        <v>1</v>
      </c>
      <c r="S952">
        <v>1</v>
      </c>
      <c r="AR952">
        <v>72.75</v>
      </c>
      <c r="AS952">
        <v>71</v>
      </c>
      <c r="AT952">
        <v>68.75</v>
      </c>
      <c r="AU952">
        <v>66.5</v>
      </c>
      <c r="AV952">
        <v>64.5</v>
      </c>
      <c r="AW952">
        <v>62.25</v>
      </c>
      <c r="AX952">
        <v>61</v>
      </c>
      <c r="AY952">
        <v>61.5</v>
      </c>
      <c r="AZ952">
        <v>65</v>
      </c>
      <c r="BA952">
        <v>70.75</v>
      </c>
      <c r="BB952">
        <v>76.75</v>
      </c>
      <c r="BC952">
        <v>81</v>
      </c>
      <c r="BD952">
        <v>84.25</v>
      </c>
      <c r="BE952">
        <v>87</v>
      </c>
      <c r="BF952">
        <v>89.25</v>
      </c>
      <c r="BG952">
        <v>91.75</v>
      </c>
      <c r="BH952">
        <v>93.5</v>
      </c>
      <c r="BI952">
        <v>93.25</v>
      </c>
      <c r="BJ952">
        <v>90.75</v>
      </c>
      <c r="BK952">
        <v>87.5</v>
      </c>
      <c r="BL952">
        <v>83</v>
      </c>
      <c r="BM952">
        <v>79</v>
      </c>
      <c r="BN952">
        <v>75.75</v>
      </c>
      <c r="BO952">
        <v>73.75</v>
      </c>
      <c r="DL952">
        <v>18</v>
      </c>
      <c r="DM952">
        <v>20</v>
      </c>
    </row>
    <row r="953" spans="1:117" hidden="1" x14ac:dyDescent="0.25">
      <c r="A953" t="s">
        <v>62</v>
      </c>
      <c r="B953" t="s">
        <v>61</v>
      </c>
      <c r="C953" t="s">
        <v>61</v>
      </c>
      <c r="D953" t="s">
        <v>61</v>
      </c>
      <c r="E953" t="s">
        <v>61</v>
      </c>
      <c r="F953" t="s">
        <v>61</v>
      </c>
      <c r="G953" t="s">
        <v>61</v>
      </c>
      <c r="H953" t="s">
        <v>61</v>
      </c>
      <c r="I953" t="s">
        <v>185</v>
      </c>
      <c r="J953" s="22" t="s">
        <v>117</v>
      </c>
      <c r="K953" s="28">
        <v>19</v>
      </c>
      <c r="L953">
        <v>19</v>
      </c>
      <c r="M953">
        <v>16</v>
      </c>
      <c r="N953">
        <v>16</v>
      </c>
      <c r="O953">
        <v>1</v>
      </c>
      <c r="P953">
        <v>0</v>
      </c>
      <c r="Q953">
        <v>0</v>
      </c>
      <c r="R953">
        <v>1</v>
      </c>
      <c r="S953" s="28">
        <v>1</v>
      </c>
      <c r="AR953">
        <v>73.308040000000005</v>
      </c>
      <c r="AS953">
        <v>70.411119999999997</v>
      </c>
      <c r="AT953">
        <v>68.702520000000007</v>
      </c>
      <c r="AU953">
        <v>67.250410000000002</v>
      </c>
      <c r="AV953">
        <v>66.591309999999993</v>
      </c>
      <c r="AW953">
        <v>65.467129999999997</v>
      </c>
      <c r="AX953">
        <v>64.965100000000007</v>
      </c>
      <c r="AY953">
        <v>65.65625</v>
      </c>
      <c r="AZ953">
        <v>68.474029999999999</v>
      </c>
      <c r="BA953">
        <v>73.922479999999993</v>
      </c>
      <c r="BB953">
        <v>79.472399999999993</v>
      </c>
      <c r="BC953">
        <v>83.479299999999995</v>
      </c>
      <c r="BD953">
        <v>87.038960000000003</v>
      </c>
      <c r="BE953">
        <v>89.795050000000003</v>
      </c>
      <c r="BF953">
        <v>91.694800000000001</v>
      </c>
      <c r="BG953">
        <v>92.693179999999998</v>
      </c>
      <c r="BH953">
        <v>92.429379999999995</v>
      </c>
      <c r="BI953">
        <v>91.245940000000004</v>
      </c>
      <c r="BJ953">
        <v>89.585229999999996</v>
      </c>
      <c r="BK953">
        <v>86.514610000000005</v>
      </c>
      <c r="BL953">
        <v>83.455759999999998</v>
      </c>
      <c r="BM953">
        <v>80.897319999999993</v>
      </c>
      <c r="BN953">
        <v>79.136769999999999</v>
      </c>
      <c r="BO953">
        <v>76.646510000000006</v>
      </c>
      <c r="DL953">
        <v>18</v>
      </c>
      <c r="DM953">
        <v>20</v>
      </c>
    </row>
    <row r="954" spans="1:117" x14ac:dyDescent="0.25">
      <c r="A954" t="s">
        <v>62</v>
      </c>
      <c r="B954" t="s">
        <v>36</v>
      </c>
      <c r="C954" t="s">
        <v>36</v>
      </c>
      <c r="D954" t="s">
        <v>61</v>
      </c>
      <c r="E954" t="s">
        <v>61</v>
      </c>
      <c r="F954" t="s">
        <v>61</v>
      </c>
      <c r="G954" t="s">
        <v>61</v>
      </c>
      <c r="H954" t="s">
        <v>61</v>
      </c>
      <c r="I954" t="s">
        <v>184</v>
      </c>
      <c r="J954" s="22" t="s">
        <v>117</v>
      </c>
      <c r="K954" s="28">
        <v>19</v>
      </c>
      <c r="L954">
        <v>19</v>
      </c>
      <c r="M954">
        <v>6.538462</v>
      </c>
      <c r="N954">
        <v>6.538462</v>
      </c>
      <c r="O954">
        <v>1</v>
      </c>
      <c r="P954">
        <v>0</v>
      </c>
      <c r="Q954">
        <v>1</v>
      </c>
      <c r="R954">
        <v>0</v>
      </c>
      <c r="S954">
        <v>1</v>
      </c>
      <c r="AR954">
        <v>66.606189999999998</v>
      </c>
      <c r="AS954">
        <v>64.567729999999997</v>
      </c>
      <c r="AT954">
        <v>63.254179999999998</v>
      </c>
      <c r="AU954">
        <v>62.220739999999999</v>
      </c>
      <c r="AV954">
        <v>61.459870000000002</v>
      </c>
      <c r="AW954">
        <v>60.883780000000002</v>
      </c>
      <c r="AX954">
        <v>60.367060000000002</v>
      </c>
      <c r="AY954">
        <v>61.034280000000003</v>
      </c>
      <c r="AZ954">
        <v>64.336119999999994</v>
      </c>
      <c r="BA954">
        <v>68.875420000000005</v>
      </c>
      <c r="BB954">
        <v>73.215720000000005</v>
      </c>
      <c r="BC954">
        <v>77.153850000000006</v>
      </c>
      <c r="BD954">
        <v>80.076089999999994</v>
      </c>
      <c r="BE954">
        <v>83.150499999999994</v>
      </c>
      <c r="BF954">
        <v>85.327759999999998</v>
      </c>
      <c r="BG954">
        <v>86.790970000000002</v>
      </c>
      <c r="BH954">
        <v>87.744979999999998</v>
      </c>
      <c r="BI954">
        <v>86.816890000000001</v>
      </c>
      <c r="BJ954">
        <v>83.937290000000004</v>
      </c>
      <c r="BK954">
        <v>79.25752</v>
      </c>
      <c r="BL954">
        <v>75.274249999999995</v>
      </c>
      <c r="BM954">
        <v>72.411370000000005</v>
      </c>
      <c r="BN954">
        <v>70.517560000000003</v>
      </c>
      <c r="BO954">
        <v>68.840299999999999</v>
      </c>
      <c r="DL954">
        <v>17</v>
      </c>
      <c r="DM954">
        <v>19</v>
      </c>
    </row>
    <row r="955" spans="1:117" x14ac:dyDescent="0.25">
      <c r="A955" t="s">
        <v>62</v>
      </c>
      <c r="B955" t="s">
        <v>202</v>
      </c>
      <c r="C955" t="s">
        <v>61</v>
      </c>
      <c r="D955" t="s">
        <v>61</v>
      </c>
      <c r="E955" t="s">
        <v>61</v>
      </c>
      <c r="F955" t="s">
        <v>97</v>
      </c>
      <c r="G955" t="s">
        <v>61</v>
      </c>
      <c r="H955" t="s">
        <v>61</v>
      </c>
      <c r="I955" t="s">
        <v>184</v>
      </c>
      <c r="J955" s="22" t="s">
        <v>117</v>
      </c>
      <c r="K955" s="28">
        <v>19</v>
      </c>
      <c r="L955">
        <v>19</v>
      </c>
      <c r="M955">
        <v>6.7692310000000004</v>
      </c>
      <c r="N955">
        <v>6.7692310000000004</v>
      </c>
      <c r="O955">
        <v>1</v>
      </c>
      <c r="P955">
        <v>0</v>
      </c>
      <c r="Q955">
        <v>1</v>
      </c>
      <c r="R955">
        <v>0</v>
      </c>
      <c r="S955">
        <v>1</v>
      </c>
      <c r="AR955">
        <v>66.594549999999998</v>
      </c>
      <c r="AS955">
        <v>64.551280000000006</v>
      </c>
      <c r="AT955">
        <v>63.237180000000002</v>
      </c>
      <c r="AU955">
        <v>62.197119999999998</v>
      </c>
      <c r="AV955">
        <v>61.435899999999997</v>
      </c>
      <c r="AW955">
        <v>60.854170000000003</v>
      </c>
      <c r="AX955">
        <v>60.33173</v>
      </c>
      <c r="AY955">
        <v>60.996789999999997</v>
      </c>
      <c r="AZ955">
        <v>64.294870000000003</v>
      </c>
      <c r="BA955">
        <v>68.849360000000004</v>
      </c>
      <c r="BB955">
        <v>73.222759999999994</v>
      </c>
      <c r="BC955">
        <v>77.169870000000003</v>
      </c>
      <c r="BD955">
        <v>80.092950000000002</v>
      </c>
      <c r="BE955">
        <v>83.163460000000001</v>
      </c>
      <c r="BF955">
        <v>85.344549999999998</v>
      </c>
      <c r="BG955">
        <v>86.8125</v>
      </c>
      <c r="BH955">
        <v>87.764420000000001</v>
      </c>
      <c r="BI955">
        <v>86.844549999999998</v>
      </c>
      <c r="BJ955">
        <v>83.974360000000004</v>
      </c>
      <c r="BK955">
        <v>79.285259999999994</v>
      </c>
      <c r="BL955">
        <v>75.288460000000001</v>
      </c>
      <c r="BM955">
        <v>72.421469999999999</v>
      </c>
      <c r="BN955">
        <v>70.519229999999993</v>
      </c>
      <c r="BO955">
        <v>68.830129999999997</v>
      </c>
      <c r="DL955">
        <v>17</v>
      </c>
      <c r="DM955">
        <v>19</v>
      </c>
    </row>
    <row r="956" spans="1:117" x14ac:dyDescent="0.25">
      <c r="A956" t="s">
        <v>62</v>
      </c>
      <c r="B956" t="s">
        <v>30</v>
      </c>
      <c r="C956" t="s">
        <v>61</v>
      </c>
      <c r="D956" t="s">
        <v>61</v>
      </c>
      <c r="E956" t="s">
        <v>30</v>
      </c>
      <c r="F956" t="s">
        <v>61</v>
      </c>
      <c r="G956" t="s">
        <v>61</v>
      </c>
      <c r="H956" t="s">
        <v>61</v>
      </c>
      <c r="I956" t="s">
        <v>184</v>
      </c>
      <c r="J956" s="22" t="s">
        <v>117</v>
      </c>
      <c r="K956" s="28">
        <v>19</v>
      </c>
      <c r="L956">
        <v>19</v>
      </c>
      <c r="M956">
        <v>1</v>
      </c>
      <c r="N956">
        <v>1</v>
      </c>
      <c r="O956">
        <v>1</v>
      </c>
      <c r="P956">
        <v>1</v>
      </c>
      <c r="Q956">
        <v>1</v>
      </c>
      <c r="R956">
        <v>1</v>
      </c>
      <c r="S956">
        <v>1</v>
      </c>
      <c r="AR956">
        <v>67.227270000000004</v>
      </c>
      <c r="AS956">
        <v>64.818179999999998</v>
      </c>
      <c r="AT956">
        <v>63.590910000000001</v>
      </c>
      <c r="AU956">
        <v>62.5</v>
      </c>
      <c r="AV956">
        <v>61.772730000000003</v>
      </c>
      <c r="AW956">
        <v>61.454549999999998</v>
      </c>
      <c r="AX956">
        <v>61.545450000000002</v>
      </c>
      <c r="AY956">
        <v>62</v>
      </c>
      <c r="AZ956">
        <v>64.5</v>
      </c>
      <c r="BA956">
        <v>68.727270000000004</v>
      </c>
      <c r="BB956">
        <v>73.636359999999996</v>
      </c>
      <c r="BC956">
        <v>78.636359999999996</v>
      </c>
      <c r="BD956">
        <v>81.954549999999998</v>
      </c>
      <c r="BE956">
        <v>84.727270000000004</v>
      </c>
      <c r="BF956">
        <v>86.454549999999998</v>
      </c>
      <c r="BG956">
        <v>87.863640000000004</v>
      </c>
      <c r="BH956">
        <v>88.772729999999996</v>
      </c>
      <c r="BI956">
        <v>87.818179999999998</v>
      </c>
      <c r="BJ956">
        <v>85.272729999999996</v>
      </c>
      <c r="BK956">
        <v>80.409090000000006</v>
      </c>
      <c r="BL956">
        <v>75.863640000000004</v>
      </c>
      <c r="BM956">
        <v>73</v>
      </c>
      <c r="BN956">
        <v>71.318179999999998</v>
      </c>
      <c r="BO956">
        <v>69.863640000000004</v>
      </c>
      <c r="DL956">
        <v>17</v>
      </c>
      <c r="DM956">
        <v>19</v>
      </c>
    </row>
    <row r="957" spans="1:117" hidden="1" x14ac:dyDescent="0.25">
      <c r="A957" t="s">
        <v>62</v>
      </c>
      <c r="B957" t="s">
        <v>213</v>
      </c>
      <c r="C957" t="s">
        <v>61</v>
      </c>
      <c r="D957" t="s">
        <v>213</v>
      </c>
      <c r="E957" t="s">
        <v>61</v>
      </c>
      <c r="F957" t="s">
        <v>61</v>
      </c>
      <c r="G957" t="s">
        <v>61</v>
      </c>
      <c r="H957" t="s">
        <v>61</v>
      </c>
      <c r="I957" t="s">
        <v>184</v>
      </c>
      <c r="J957" s="22" t="s">
        <v>117</v>
      </c>
      <c r="K957" s="28">
        <v>19</v>
      </c>
      <c r="L957">
        <v>19</v>
      </c>
      <c r="M957">
        <v>22</v>
      </c>
      <c r="N957">
        <v>22</v>
      </c>
      <c r="O957">
        <v>1</v>
      </c>
      <c r="P957">
        <v>0</v>
      </c>
      <c r="Q957">
        <v>0</v>
      </c>
      <c r="R957">
        <v>1</v>
      </c>
      <c r="S957" s="28">
        <v>1</v>
      </c>
      <c r="AR957">
        <v>60.825760000000002</v>
      </c>
      <c r="AS957">
        <v>58.628790000000002</v>
      </c>
      <c r="AT957">
        <v>57.348489999999998</v>
      </c>
      <c r="AU957">
        <v>56.727269999999997</v>
      </c>
      <c r="AV957">
        <v>55.901519999999998</v>
      </c>
      <c r="AW957">
        <v>55.598489999999998</v>
      </c>
      <c r="AX957">
        <v>55.371209999999998</v>
      </c>
      <c r="AY957">
        <v>55.492420000000003</v>
      </c>
      <c r="AZ957">
        <v>56.878790000000002</v>
      </c>
      <c r="BA957">
        <v>61.598489999999998</v>
      </c>
      <c r="BB957">
        <v>65.681820000000002</v>
      </c>
      <c r="BC957">
        <v>69.795450000000002</v>
      </c>
      <c r="BD957">
        <v>72.325760000000002</v>
      </c>
      <c r="BE957">
        <v>75.469700000000003</v>
      </c>
      <c r="BF957">
        <v>78.371210000000005</v>
      </c>
      <c r="BG957">
        <v>80.431820000000002</v>
      </c>
      <c r="BH957">
        <v>82.136369999999999</v>
      </c>
      <c r="BI957">
        <v>81.621210000000005</v>
      </c>
      <c r="BJ957">
        <v>78.075760000000002</v>
      </c>
      <c r="BK957">
        <v>72.810609999999997</v>
      </c>
      <c r="BL957">
        <v>69.5</v>
      </c>
      <c r="BM957">
        <v>66.75</v>
      </c>
      <c r="BN957">
        <v>64.795450000000002</v>
      </c>
      <c r="BO957">
        <v>63.136369999999999</v>
      </c>
      <c r="DL957">
        <v>17</v>
      </c>
      <c r="DM957">
        <v>19</v>
      </c>
    </row>
    <row r="958" spans="1:117" hidden="1" x14ac:dyDescent="0.25">
      <c r="A958" t="s">
        <v>62</v>
      </c>
      <c r="B958" t="s">
        <v>101</v>
      </c>
      <c r="C958" t="s">
        <v>61</v>
      </c>
      <c r="D958" t="s">
        <v>61</v>
      </c>
      <c r="E958" t="s">
        <v>61</v>
      </c>
      <c r="F958" t="s">
        <v>61</v>
      </c>
      <c r="G958" t="s">
        <v>61</v>
      </c>
      <c r="H958" t="s">
        <v>101</v>
      </c>
      <c r="I958" t="s">
        <v>184</v>
      </c>
      <c r="J958" s="22" t="s">
        <v>117</v>
      </c>
      <c r="K958" s="28">
        <v>19</v>
      </c>
      <c r="L958">
        <v>19</v>
      </c>
      <c r="M958">
        <v>22</v>
      </c>
      <c r="N958">
        <v>22</v>
      </c>
      <c r="O958">
        <v>1</v>
      </c>
      <c r="P958">
        <v>0</v>
      </c>
      <c r="Q958">
        <v>0</v>
      </c>
      <c r="R958">
        <v>1</v>
      </c>
      <c r="S958" s="28">
        <v>1</v>
      </c>
      <c r="AR958">
        <v>60.825760000000002</v>
      </c>
      <c r="AS958">
        <v>58.628790000000002</v>
      </c>
      <c r="AT958">
        <v>57.348489999999998</v>
      </c>
      <c r="AU958">
        <v>56.727269999999997</v>
      </c>
      <c r="AV958">
        <v>55.901519999999998</v>
      </c>
      <c r="AW958">
        <v>55.598489999999998</v>
      </c>
      <c r="AX958">
        <v>55.371209999999998</v>
      </c>
      <c r="AY958">
        <v>55.492420000000003</v>
      </c>
      <c r="AZ958">
        <v>56.878790000000002</v>
      </c>
      <c r="BA958">
        <v>61.598489999999998</v>
      </c>
      <c r="BB958">
        <v>65.681820000000002</v>
      </c>
      <c r="BC958">
        <v>69.795450000000002</v>
      </c>
      <c r="BD958">
        <v>72.325760000000002</v>
      </c>
      <c r="BE958">
        <v>75.469700000000003</v>
      </c>
      <c r="BF958">
        <v>78.371210000000005</v>
      </c>
      <c r="BG958">
        <v>80.431820000000002</v>
      </c>
      <c r="BH958">
        <v>82.136369999999999</v>
      </c>
      <c r="BI958">
        <v>81.621210000000005</v>
      </c>
      <c r="BJ958">
        <v>78.075760000000002</v>
      </c>
      <c r="BK958">
        <v>72.810609999999997</v>
      </c>
      <c r="BL958">
        <v>69.5</v>
      </c>
      <c r="BM958">
        <v>66.75</v>
      </c>
      <c r="BN958">
        <v>64.795450000000002</v>
      </c>
      <c r="BO958">
        <v>63.136369999999999</v>
      </c>
      <c r="DL958">
        <v>17</v>
      </c>
      <c r="DM958">
        <v>19</v>
      </c>
    </row>
    <row r="959" spans="1:117" x14ac:dyDescent="0.25">
      <c r="A959" t="s">
        <v>62</v>
      </c>
      <c r="B959" t="s">
        <v>61</v>
      </c>
      <c r="C959" t="s">
        <v>61</v>
      </c>
      <c r="D959" t="s">
        <v>61</v>
      </c>
      <c r="E959" t="s">
        <v>61</v>
      </c>
      <c r="F959" t="s">
        <v>61</v>
      </c>
      <c r="G959" t="s">
        <v>61</v>
      </c>
      <c r="H959" t="s">
        <v>61</v>
      </c>
      <c r="I959" t="s">
        <v>184</v>
      </c>
      <c r="J959" s="22" t="s">
        <v>117</v>
      </c>
      <c r="K959" s="28">
        <v>19</v>
      </c>
      <c r="L959">
        <v>19</v>
      </c>
      <c r="M959">
        <v>6.7692310000000004</v>
      </c>
      <c r="N959">
        <v>6.7692310000000004</v>
      </c>
      <c r="O959">
        <v>1</v>
      </c>
      <c r="P959">
        <v>0</v>
      </c>
      <c r="Q959">
        <v>1</v>
      </c>
      <c r="R959">
        <v>0</v>
      </c>
      <c r="S959">
        <v>1</v>
      </c>
      <c r="AR959">
        <v>66.594549999999998</v>
      </c>
      <c r="AS959">
        <v>64.551280000000006</v>
      </c>
      <c r="AT959">
        <v>63.237180000000002</v>
      </c>
      <c r="AU959">
        <v>62.197119999999998</v>
      </c>
      <c r="AV959">
        <v>61.435899999999997</v>
      </c>
      <c r="AW959">
        <v>60.854170000000003</v>
      </c>
      <c r="AX959">
        <v>60.33173</v>
      </c>
      <c r="AY959">
        <v>60.996789999999997</v>
      </c>
      <c r="AZ959">
        <v>64.294870000000003</v>
      </c>
      <c r="BA959">
        <v>68.849360000000004</v>
      </c>
      <c r="BB959">
        <v>73.222759999999994</v>
      </c>
      <c r="BC959">
        <v>77.169870000000003</v>
      </c>
      <c r="BD959">
        <v>80.092950000000002</v>
      </c>
      <c r="BE959">
        <v>83.163460000000001</v>
      </c>
      <c r="BF959">
        <v>85.344549999999998</v>
      </c>
      <c r="BG959">
        <v>86.8125</v>
      </c>
      <c r="BH959">
        <v>87.764420000000001</v>
      </c>
      <c r="BI959">
        <v>86.844549999999998</v>
      </c>
      <c r="BJ959">
        <v>83.974360000000004</v>
      </c>
      <c r="BK959">
        <v>79.285259999999994</v>
      </c>
      <c r="BL959">
        <v>75.288460000000001</v>
      </c>
      <c r="BM959">
        <v>72.421469999999999</v>
      </c>
      <c r="BN959">
        <v>70.519229999999993</v>
      </c>
      <c r="BO959">
        <v>68.830129999999997</v>
      </c>
      <c r="DL959">
        <v>17</v>
      </c>
      <c r="DM959">
        <v>19</v>
      </c>
    </row>
    <row r="960" spans="1:117" x14ac:dyDescent="0.25">
      <c r="A960" t="s">
        <v>62</v>
      </c>
      <c r="B960" t="s">
        <v>102</v>
      </c>
      <c r="C960" t="s">
        <v>61</v>
      </c>
      <c r="D960" t="s">
        <v>61</v>
      </c>
      <c r="E960" t="s">
        <v>61</v>
      </c>
      <c r="F960" t="s">
        <v>61</v>
      </c>
      <c r="G960" t="s">
        <v>61</v>
      </c>
      <c r="H960" t="s">
        <v>102</v>
      </c>
      <c r="I960" t="s">
        <v>184</v>
      </c>
      <c r="J960" s="22" t="s">
        <v>117</v>
      </c>
      <c r="K960" s="28">
        <v>19</v>
      </c>
      <c r="L960">
        <v>19</v>
      </c>
      <c r="M960">
        <v>1.6923079999999999</v>
      </c>
      <c r="N960">
        <v>1.6923079999999999</v>
      </c>
      <c r="O960">
        <v>1</v>
      </c>
      <c r="P960">
        <v>0</v>
      </c>
      <c r="Q960">
        <v>1</v>
      </c>
      <c r="R960">
        <v>0</v>
      </c>
      <c r="S960">
        <v>1</v>
      </c>
      <c r="AR960">
        <v>66.173079999999999</v>
      </c>
      <c r="AS960">
        <v>64.153850000000006</v>
      </c>
      <c r="AT960">
        <v>62.846150000000002</v>
      </c>
      <c r="AU960">
        <v>61.673079999999999</v>
      </c>
      <c r="AV960">
        <v>60.98077</v>
      </c>
      <c r="AW960">
        <v>60.48077</v>
      </c>
      <c r="AX960">
        <v>60.288460000000001</v>
      </c>
      <c r="AY960">
        <v>61.192309999999999</v>
      </c>
      <c r="AZ960">
        <v>64.461539999999999</v>
      </c>
      <c r="BA960">
        <v>68.846149999999994</v>
      </c>
      <c r="BB960">
        <v>73.096149999999994</v>
      </c>
      <c r="BC960">
        <v>77.019229999999993</v>
      </c>
      <c r="BD960">
        <v>80.076920000000001</v>
      </c>
      <c r="BE960">
        <v>82.923079999999999</v>
      </c>
      <c r="BF960">
        <v>84.807689999999994</v>
      </c>
      <c r="BG960">
        <v>86.192310000000006</v>
      </c>
      <c r="BH960">
        <v>87.153850000000006</v>
      </c>
      <c r="BI960">
        <v>86.307689999999994</v>
      </c>
      <c r="BJ960">
        <v>83.711539999999999</v>
      </c>
      <c r="BK960">
        <v>79.096149999999994</v>
      </c>
      <c r="BL960">
        <v>75.076920000000001</v>
      </c>
      <c r="BM960">
        <v>72.192310000000006</v>
      </c>
      <c r="BN960">
        <v>70.192310000000006</v>
      </c>
      <c r="BO960">
        <v>68.519229999999993</v>
      </c>
      <c r="DL960">
        <v>17</v>
      </c>
      <c r="DM960">
        <v>19</v>
      </c>
    </row>
    <row r="961" spans="1:121" x14ac:dyDescent="0.25">
      <c r="A961" t="s">
        <v>62</v>
      </c>
      <c r="B961" t="s">
        <v>187</v>
      </c>
      <c r="C961" t="s">
        <v>61</v>
      </c>
      <c r="D961" t="s">
        <v>187</v>
      </c>
      <c r="E961" t="s">
        <v>61</v>
      </c>
      <c r="F961" t="s">
        <v>61</v>
      </c>
      <c r="G961" t="s">
        <v>61</v>
      </c>
      <c r="H961" t="s">
        <v>61</v>
      </c>
      <c r="I961" t="s">
        <v>184</v>
      </c>
      <c r="J961" s="22" t="s">
        <v>117</v>
      </c>
      <c r="K961" s="28">
        <v>19</v>
      </c>
      <c r="L961">
        <v>19</v>
      </c>
      <c r="M961">
        <v>1</v>
      </c>
      <c r="N961">
        <v>1</v>
      </c>
      <c r="O961">
        <v>1</v>
      </c>
      <c r="P961">
        <v>1</v>
      </c>
      <c r="Q961">
        <v>1</v>
      </c>
      <c r="R961">
        <v>1</v>
      </c>
      <c r="S961">
        <v>1</v>
      </c>
      <c r="AR961">
        <v>67.227270000000004</v>
      </c>
      <c r="AS961">
        <v>64.818179999999998</v>
      </c>
      <c r="AT961">
        <v>63.590910000000001</v>
      </c>
      <c r="AU961">
        <v>62.5</v>
      </c>
      <c r="AV961">
        <v>61.772730000000003</v>
      </c>
      <c r="AW961">
        <v>61.454549999999998</v>
      </c>
      <c r="AX961">
        <v>61.545450000000002</v>
      </c>
      <c r="AY961">
        <v>62</v>
      </c>
      <c r="AZ961">
        <v>64.5</v>
      </c>
      <c r="BA961">
        <v>68.727270000000004</v>
      </c>
      <c r="BB961">
        <v>73.636359999999996</v>
      </c>
      <c r="BC961">
        <v>78.636359999999996</v>
      </c>
      <c r="BD961">
        <v>81.954549999999998</v>
      </c>
      <c r="BE961">
        <v>84.727270000000004</v>
      </c>
      <c r="BF961">
        <v>86.454549999999998</v>
      </c>
      <c r="BG961">
        <v>87.863640000000004</v>
      </c>
      <c r="BH961">
        <v>88.772729999999996</v>
      </c>
      <c r="BI961">
        <v>87.818179999999998</v>
      </c>
      <c r="BJ961">
        <v>85.272729999999996</v>
      </c>
      <c r="BK961">
        <v>80.409090000000006</v>
      </c>
      <c r="BL961">
        <v>75.863640000000004</v>
      </c>
      <c r="BM961">
        <v>73</v>
      </c>
      <c r="BN961">
        <v>71.318179999999998</v>
      </c>
      <c r="BO961">
        <v>69.863640000000004</v>
      </c>
      <c r="DL961">
        <v>17</v>
      </c>
      <c r="DM961">
        <v>19</v>
      </c>
    </row>
    <row r="962" spans="1:121" x14ac:dyDescent="0.25">
      <c r="A962" t="s">
        <v>62</v>
      </c>
      <c r="B962" t="s">
        <v>34</v>
      </c>
      <c r="C962" t="s">
        <v>34</v>
      </c>
      <c r="D962" t="s">
        <v>61</v>
      </c>
      <c r="E962" t="s">
        <v>61</v>
      </c>
      <c r="F962" t="s">
        <v>61</v>
      </c>
      <c r="G962" t="s">
        <v>61</v>
      </c>
      <c r="H962" t="s">
        <v>61</v>
      </c>
      <c r="I962" t="s">
        <v>184</v>
      </c>
      <c r="J962" s="22" t="s">
        <v>117</v>
      </c>
      <c r="K962" s="28">
        <v>19</v>
      </c>
      <c r="L962">
        <v>19</v>
      </c>
      <c r="M962">
        <v>1</v>
      </c>
      <c r="N962">
        <v>1</v>
      </c>
      <c r="O962">
        <v>1</v>
      </c>
      <c r="P962">
        <v>1</v>
      </c>
      <c r="Q962">
        <v>1</v>
      </c>
      <c r="R962">
        <v>1</v>
      </c>
      <c r="S962">
        <v>1</v>
      </c>
      <c r="AR962">
        <v>59.5</v>
      </c>
      <c r="AS962">
        <v>56.833329999999997</v>
      </c>
      <c r="AT962">
        <v>55.5</v>
      </c>
      <c r="AU962">
        <v>54.166670000000003</v>
      </c>
      <c r="AV962">
        <v>53.333329999999997</v>
      </c>
      <c r="AW962">
        <v>52.5</v>
      </c>
      <c r="AX962">
        <v>51.833329999999997</v>
      </c>
      <c r="AY962">
        <v>51.833329999999997</v>
      </c>
      <c r="AZ962">
        <v>52.833329999999997</v>
      </c>
      <c r="BA962">
        <v>59</v>
      </c>
      <c r="BB962">
        <v>66.333330000000004</v>
      </c>
      <c r="BC962">
        <v>71.333330000000004</v>
      </c>
      <c r="BD962">
        <v>74</v>
      </c>
      <c r="BE962">
        <v>76.666669999999996</v>
      </c>
      <c r="BF962">
        <v>79.833330000000004</v>
      </c>
      <c r="BG962">
        <v>82.333330000000004</v>
      </c>
      <c r="BH962">
        <v>83.833330000000004</v>
      </c>
      <c r="BI962">
        <v>84.166669999999996</v>
      </c>
      <c r="BJ962">
        <v>81.666669999999996</v>
      </c>
      <c r="BK962">
        <v>75.5</v>
      </c>
      <c r="BL962">
        <v>70.833330000000004</v>
      </c>
      <c r="BM962">
        <v>67.666669999999996</v>
      </c>
      <c r="BN962">
        <v>64.833330000000004</v>
      </c>
      <c r="BO962">
        <v>62</v>
      </c>
      <c r="DL962">
        <v>17</v>
      </c>
      <c r="DM962">
        <v>19</v>
      </c>
    </row>
    <row r="963" spans="1:121" x14ac:dyDescent="0.25">
      <c r="A963" t="s">
        <v>62</v>
      </c>
      <c r="B963" t="s">
        <v>31</v>
      </c>
      <c r="C963" t="s">
        <v>61</v>
      </c>
      <c r="D963" t="s">
        <v>61</v>
      </c>
      <c r="E963" t="s">
        <v>31</v>
      </c>
      <c r="F963" t="s">
        <v>61</v>
      </c>
      <c r="G963" t="s">
        <v>61</v>
      </c>
      <c r="H963" t="s">
        <v>61</v>
      </c>
      <c r="I963" t="s">
        <v>184</v>
      </c>
      <c r="J963" s="22" t="s">
        <v>117</v>
      </c>
      <c r="K963" s="28">
        <v>19</v>
      </c>
      <c r="L963">
        <v>19</v>
      </c>
      <c r="M963">
        <v>1</v>
      </c>
      <c r="N963">
        <v>1</v>
      </c>
      <c r="O963">
        <v>1</v>
      </c>
      <c r="P963">
        <v>1</v>
      </c>
      <c r="Q963">
        <v>1</v>
      </c>
      <c r="R963">
        <v>1</v>
      </c>
      <c r="S963">
        <v>1</v>
      </c>
      <c r="AR963">
        <v>65.227270000000004</v>
      </c>
      <c r="AS963">
        <v>63.590910000000001</v>
      </c>
      <c r="AT963">
        <v>62.272730000000003</v>
      </c>
      <c r="AU963">
        <v>61.090910000000001</v>
      </c>
      <c r="AV963">
        <v>60.409089999999999</v>
      </c>
      <c r="AW963">
        <v>59.818179999999998</v>
      </c>
      <c r="AX963">
        <v>59.545450000000002</v>
      </c>
      <c r="AY963">
        <v>60.727269999999997</v>
      </c>
      <c r="AZ963">
        <v>64.590909999999994</v>
      </c>
      <c r="BA963">
        <v>69.136359999999996</v>
      </c>
      <c r="BB963">
        <v>72.772729999999996</v>
      </c>
      <c r="BC963">
        <v>75.727270000000004</v>
      </c>
      <c r="BD963">
        <v>78.409090000000006</v>
      </c>
      <c r="BE963">
        <v>80.954549999999998</v>
      </c>
      <c r="BF963">
        <v>83</v>
      </c>
      <c r="BG963">
        <v>84.363640000000004</v>
      </c>
      <c r="BH963">
        <v>85.454549999999998</v>
      </c>
      <c r="BI963">
        <v>84.863640000000004</v>
      </c>
      <c r="BJ963">
        <v>82.318179999999998</v>
      </c>
      <c r="BK963">
        <v>78</v>
      </c>
      <c r="BL963">
        <v>74.545450000000002</v>
      </c>
      <c r="BM963">
        <v>71.5</v>
      </c>
      <c r="BN963">
        <v>69.272729999999996</v>
      </c>
      <c r="BO963">
        <v>67.318179999999998</v>
      </c>
      <c r="DL963">
        <v>17</v>
      </c>
      <c r="DM963">
        <v>19</v>
      </c>
    </row>
    <row r="964" spans="1:121" x14ac:dyDescent="0.25">
      <c r="A964" t="s">
        <v>62</v>
      </c>
      <c r="B964" t="s">
        <v>188</v>
      </c>
      <c r="C964" t="s">
        <v>61</v>
      </c>
      <c r="D964" t="s">
        <v>188</v>
      </c>
      <c r="E964" t="s">
        <v>61</v>
      </c>
      <c r="F964" t="s">
        <v>61</v>
      </c>
      <c r="G964" t="s">
        <v>61</v>
      </c>
      <c r="H964" t="s">
        <v>61</v>
      </c>
      <c r="I964" t="s">
        <v>184</v>
      </c>
      <c r="J964" s="22" t="s">
        <v>117</v>
      </c>
      <c r="K964" s="28">
        <v>19</v>
      </c>
      <c r="L964">
        <v>19</v>
      </c>
      <c r="M964">
        <v>1</v>
      </c>
      <c r="N964">
        <v>1</v>
      </c>
      <c r="O964">
        <v>1</v>
      </c>
      <c r="P964">
        <v>1</v>
      </c>
      <c r="Q964">
        <v>1</v>
      </c>
      <c r="R964">
        <v>1</v>
      </c>
      <c r="S964">
        <v>1</v>
      </c>
      <c r="AR964">
        <v>65.227270000000004</v>
      </c>
      <c r="AS964">
        <v>63.590910000000001</v>
      </c>
      <c r="AT964">
        <v>62.272730000000003</v>
      </c>
      <c r="AU964">
        <v>61.090910000000001</v>
      </c>
      <c r="AV964">
        <v>60.409089999999999</v>
      </c>
      <c r="AW964">
        <v>59.818179999999998</v>
      </c>
      <c r="AX964">
        <v>59.545450000000002</v>
      </c>
      <c r="AY964">
        <v>60.727269999999997</v>
      </c>
      <c r="AZ964">
        <v>64.590909999999994</v>
      </c>
      <c r="BA964">
        <v>69.136359999999996</v>
      </c>
      <c r="BB964">
        <v>72.772729999999996</v>
      </c>
      <c r="BC964">
        <v>75.727270000000004</v>
      </c>
      <c r="BD964">
        <v>78.409090000000006</v>
      </c>
      <c r="BE964">
        <v>80.954549999999998</v>
      </c>
      <c r="BF964">
        <v>83</v>
      </c>
      <c r="BG964">
        <v>84.363640000000004</v>
      </c>
      <c r="BH964">
        <v>85.454549999999998</v>
      </c>
      <c r="BI964">
        <v>84.863640000000004</v>
      </c>
      <c r="BJ964">
        <v>82.318179999999998</v>
      </c>
      <c r="BK964">
        <v>78</v>
      </c>
      <c r="BL964">
        <v>74.545450000000002</v>
      </c>
      <c r="BM964">
        <v>71.5</v>
      </c>
      <c r="BN964">
        <v>69.272729999999996</v>
      </c>
      <c r="BO964">
        <v>67.318179999999998</v>
      </c>
      <c r="DL964">
        <v>17</v>
      </c>
      <c r="DM964">
        <v>19</v>
      </c>
    </row>
    <row r="971" spans="1:121" x14ac:dyDescent="0.25">
      <c r="DQ971" s="24"/>
    </row>
    <row r="972" spans="1:121" x14ac:dyDescent="0.25">
      <c r="DQ972" s="24"/>
    </row>
    <row r="973" spans="1:121" x14ac:dyDescent="0.25">
      <c r="DQ973" s="24"/>
    </row>
    <row r="974" spans="1:121" x14ac:dyDescent="0.25">
      <c r="DQ974" s="24"/>
    </row>
    <row r="975" spans="1:121" x14ac:dyDescent="0.25">
      <c r="DQ975" s="24"/>
    </row>
    <row r="1000" spans="121:121" x14ac:dyDescent="0.25">
      <c r="DQ1000" s="24"/>
    </row>
    <row r="1001" spans="121:121" x14ac:dyDescent="0.25">
      <c r="DQ1001" s="24"/>
    </row>
    <row r="1002" spans="121:121" x14ac:dyDescent="0.25">
      <c r="DQ1002" s="24"/>
    </row>
    <row r="1003" spans="121:121" x14ac:dyDescent="0.25">
      <c r="DQ1003" s="24"/>
    </row>
    <row r="1004" spans="121:121" x14ac:dyDescent="0.25">
      <c r="DQ1004" s="24"/>
    </row>
    <row r="1013" spans="101:109" x14ac:dyDescent="0.25">
      <c r="CW1013" s="24"/>
      <c r="CX1013" s="24"/>
      <c r="CY1013" s="24"/>
      <c r="CZ1013" s="24"/>
      <c r="DA1013" s="24"/>
      <c r="DB1013" s="24"/>
      <c r="DC1013" s="24"/>
      <c r="DD1013" s="24"/>
      <c r="DE1013" s="24"/>
    </row>
    <row r="1015" spans="101:109" x14ac:dyDescent="0.25">
      <c r="CW1015" s="24"/>
      <c r="CX1015" s="24"/>
      <c r="CY1015" s="24"/>
      <c r="CZ1015" s="24"/>
      <c r="DA1015" s="24"/>
      <c r="DB1015" s="24"/>
      <c r="DC1015" s="24"/>
      <c r="DD1015" s="24"/>
      <c r="DE1015" s="24"/>
    </row>
    <row r="1016" spans="101:109" x14ac:dyDescent="0.25">
      <c r="CW1016" s="24"/>
      <c r="CX1016" s="24"/>
      <c r="CY1016" s="24"/>
      <c r="CZ1016" s="24"/>
      <c r="DA1016" s="24"/>
      <c r="DB1016" s="24"/>
      <c r="DC1016" s="24"/>
      <c r="DD1016" s="24"/>
      <c r="DE1016" s="24"/>
    </row>
    <row r="1017" spans="101:109" x14ac:dyDescent="0.25">
      <c r="CW1017" s="24"/>
      <c r="CX1017" s="24"/>
      <c r="CY1017" s="24"/>
      <c r="CZ1017" s="24"/>
      <c r="DA1017" s="24"/>
      <c r="DB1017" s="24"/>
      <c r="DC1017" s="24"/>
      <c r="DD1017" s="24"/>
      <c r="DE1017" s="24"/>
    </row>
    <row r="1028" spans="12:109" x14ac:dyDescent="0.25">
      <c r="L1028" s="28"/>
    </row>
    <row r="1034" spans="12:109" x14ac:dyDescent="0.25">
      <c r="CW1034" s="24"/>
      <c r="CX1034" s="24"/>
      <c r="CY1034" s="24"/>
      <c r="CZ1034" s="24"/>
      <c r="DA1034" s="24"/>
      <c r="DB1034" s="24"/>
      <c r="DC1034" s="24"/>
      <c r="DD1034" s="24"/>
      <c r="DE1034" s="24"/>
    </row>
    <row r="1041" spans="101:109" x14ac:dyDescent="0.25">
      <c r="CW1041" s="24"/>
      <c r="CX1041" s="24"/>
      <c r="CY1041" s="24"/>
      <c r="CZ1041" s="24"/>
      <c r="DA1041" s="24"/>
      <c r="DB1041" s="24"/>
      <c r="DC1041" s="24"/>
      <c r="DD1041" s="24"/>
      <c r="DE1041" s="24"/>
    </row>
    <row r="1043" spans="101:109" x14ac:dyDescent="0.25">
      <c r="CW1043" s="24"/>
      <c r="CX1043" s="24"/>
      <c r="CY1043" s="24"/>
      <c r="CZ1043" s="24"/>
      <c r="DA1043" s="24"/>
      <c r="DB1043" s="24"/>
      <c r="DC1043" s="24"/>
      <c r="DD1043" s="24"/>
      <c r="DE1043" s="24"/>
    </row>
    <row r="1066" spans="101:109" x14ac:dyDescent="0.25">
      <c r="CW1066" s="24"/>
      <c r="CX1066" s="24"/>
      <c r="CY1066" s="24"/>
      <c r="CZ1066" s="24"/>
      <c r="DA1066" s="24"/>
      <c r="DB1066" s="24"/>
      <c r="DC1066" s="24"/>
      <c r="DD1066" s="24"/>
      <c r="DE1066" s="24"/>
    </row>
    <row r="1091" spans="101:109" x14ac:dyDescent="0.25">
      <c r="CW1091" s="24"/>
      <c r="CX1091" s="24"/>
      <c r="CY1091" s="24"/>
      <c r="CZ1091" s="24"/>
      <c r="DA1091" s="24"/>
      <c r="DB1091" s="24"/>
      <c r="DC1091" s="24"/>
      <c r="DD1091" s="24"/>
      <c r="DE1091" s="24"/>
    </row>
    <row r="1097" spans="101:109" x14ac:dyDescent="0.25">
      <c r="CW1097" s="24"/>
      <c r="CX1097" s="24"/>
      <c r="CY1097" s="24"/>
      <c r="CZ1097" s="24"/>
      <c r="DA1097" s="24"/>
      <c r="DB1097" s="24"/>
      <c r="DC1097" s="24"/>
      <c r="DD1097" s="24"/>
      <c r="DE1097" s="24"/>
    </row>
    <row r="1109" spans="121:121" x14ac:dyDescent="0.25">
      <c r="DQ1109" s="24"/>
    </row>
    <row r="1110" spans="121:121" x14ac:dyDescent="0.25">
      <c r="DQ1110" s="24"/>
    </row>
    <row r="1111" spans="121:121" x14ac:dyDescent="0.25">
      <c r="DQ1111" s="24"/>
    </row>
    <row r="1112" spans="121:121" x14ac:dyDescent="0.25">
      <c r="DQ1112" s="24"/>
    </row>
    <row r="1113" spans="121:121" x14ac:dyDescent="0.25">
      <c r="DQ1113" s="24"/>
    </row>
    <row r="1136" spans="121:121" x14ac:dyDescent="0.25">
      <c r="DQ1136" s="24"/>
    </row>
    <row r="1137" spans="101:121" x14ac:dyDescent="0.25">
      <c r="DQ1137" s="24"/>
    </row>
    <row r="1138" spans="101:121" x14ac:dyDescent="0.25">
      <c r="DQ1138" s="24"/>
    </row>
    <row r="1139" spans="101:121" x14ac:dyDescent="0.25">
      <c r="DQ1139" s="24"/>
    </row>
    <row r="1140" spans="101:121" x14ac:dyDescent="0.25">
      <c r="DQ1140" s="24"/>
    </row>
    <row r="1144" spans="101:121" x14ac:dyDescent="0.25">
      <c r="CW1144" s="24"/>
      <c r="CX1144" s="24"/>
      <c r="CY1144" s="24"/>
      <c r="CZ1144" s="24"/>
      <c r="DA1144" s="24"/>
      <c r="DB1144" s="24"/>
      <c r="DC1144" s="24"/>
      <c r="DD1144" s="24"/>
      <c r="DE1144" s="24"/>
    </row>
    <row r="1146" spans="101:121" x14ac:dyDescent="0.25">
      <c r="CW1146" s="24"/>
      <c r="CX1146" s="24"/>
      <c r="CY1146" s="24"/>
      <c r="CZ1146" s="24"/>
      <c r="DA1146" s="24"/>
      <c r="DB1146" s="24"/>
      <c r="DC1146" s="24"/>
      <c r="DD1146" s="24"/>
      <c r="DE1146" s="24"/>
    </row>
    <row r="1153" spans="101:109" x14ac:dyDescent="0.25">
      <c r="CW1153" s="24"/>
      <c r="CX1153" s="24"/>
      <c r="CY1153" s="24"/>
      <c r="CZ1153" s="24"/>
      <c r="DA1153" s="24"/>
      <c r="DB1153" s="24"/>
      <c r="DC1153" s="24"/>
      <c r="DD1153" s="24"/>
      <c r="DE1153" s="24"/>
    </row>
    <row r="1155" spans="101:109" x14ac:dyDescent="0.25">
      <c r="CW1155" s="24"/>
      <c r="CX1155" s="24"/>
      <c r="CY1155" s="24"/>
      <c r="CZ1155" s="24"/>
      <c r="DA1155" s="24"/>
      <c r="DB1155" s="24"/>
      <c r="DC1155" s="24"/>
      <c r="DD1155" s="24"/>
      <c r="DE1155" s="24"/>
    </row>
    <row r="1168" spans="101:109" x14ac:dyDescent="0.25">
      <c r="CW1168" s="24"/>
      <c r="CX1168" s="24"/>
      <c r="CY1168" s="24"/>
      <c r="CZ1168" s="24"/>
      <c r="DA1168" s="24"/>
      <c r="DB1168" s="24"/>
      <c r="DC1168" s="24"/>
      <c r="DD1168" s="24"/>
      <c r="DE1168" s="24"/>
    </row>
    <row r="1172" spans="101:109" x14ac:dyDescent="0.25">
      <c r="CW1172" s="24"/>
      <c r="CX1172" s="24"/>
      <c r="CY1172" s="24"/>
      <c r="CZ1172" s="24"/>
      <c r="DA1172" s="24"/>
      <c r="DB1172" s="24"/>
      <c r="DC1172" s="24"/>
      <c r="DD1172" s="24"/>
      <c r="DE1172" s="24"/>
    </row>
    <row r="1176" spans="101:109" x14ac:dyDescent="0.25">
      <c r="CW1176" s="24"/>
      <c r="CX1176" s="24"/>
      <c r="CY1176" s="24"/>
      <c r="CZ1176" s="24"/>
      <c r="DA1176" s="24"/>
      <c r="DB1176" s="24"/>
      <c r="DC1176" s="24"/>
      <c r="DD1176" s="24"/>
      <c r="DE1176" s="24"/>
    </row>
    <row r="1197" spans="101:109" x14ac:dyDescent="0.25">
      <c r="CW1197" s="24"/>
      <c r="CX1197" s="24"/>
      <c r="CY1197" s="24"/>
      <c r="CZ1197" s="24"/>
      <c r="DA1197" s="24"/>
      <c r="DB1197" s="24"/>
      <c r="DC1197" s="24"/>
      <c r="DD1197" s="24"/>
      <c r="DE1197" s="24"/>
    </row>
    <row r="1199" spans="101:109" x14ac:dyDescent="0.25">
      <c r="CW1199" s="24"/>
      <c r="CX1199" s="24"/>
      <c r="CY1199" s="24"/>
      <c r="CZ1199" s="24"/>
      <c r="DA1199" s="24"/>
      <c r="DB1199" s="24"/>
      <c r="DC1199" s="24"/>
      <c r="DD1199" s="24"/>
      <c r="DE1199" s="24"/>
    </row>
    <row r="1216" spans="101:109" x14ac:dyDescent="0.25">
      <c r="CW1216" s="24"/>
      <c r="CX1216" s="24"/>
      <c r="CY1216" s="24"/>
      <c r="CZ1216" s="24"/>
      <c r="DA1216" s="24"/>
      <c r="DB1216" s="24"/>
      <c r="DC1216" s="24"/>
      <c r="DD1216" s="24"/>
      <c r="DE1216" s="24"/>
    </row>
    <row r="1227" spans="101:109" x14ac:dyDescent="0.25">
      <c r="CW1227" s="24"/>
      <c r="CX1227" s="24"/>
      <c r="CY1227" s="24"/>
      <c r="CZ1227" s="24"/>
      <c r="DA1227" s="24"/>
      <c r="DB1227" s="24"/>
      <c r="DC1227" s="24"/>
      <c r="DD1227" s="24"/>
      <c r="DE1227" s="24"/>
    </row>
    <row r="1282" spans="101:109" x14ac:dyDescent="0.25">
      <c r="CW1282" s="24"/>
      <c r="CX1282" s="24"/>
      <c r="CY1282" s="24"/>
      <c r="CZ1282" s="24"/>
      <c r="DA1282" s="24"/>
      <c r="DB1282" s="24"/>
      <c r="DC1282" s="24"/>
      <c r="DD1282" s="24"/>
      <c r="DE1282" s="24"/>
    </row>
    <row r="1283" spans="101:109" x14ac:dyDescent="0.25">
      <c r="CW1283" s="24"/>
      <c r="CX1283" s="24"/>
      <c r="CY1283" s="24"/>
      <c r="CZ1283" s="24"/>
      <c r="DA1283" s="24"/>
      <c r="DB1283" s="24"/>
      <c r="DC1283" s="24"/>
      <c r="DD1283" s="24"/>
      <c r="DE1283" s="24"/>
    </row>
    <row r="1284" spans="101:109" x14ac:dyDescent="0.25">
      <c r="CW1284" s="24"/>
      <c r="CX1284" s="24"/>
      <c r="CY1284" s="24"/>
      <c r="CZ1284" s="24"/>
      <c r="DA1284" s="24"/>
      <c r="DB1284" s="24"/>
      <c r="DC1284" s="24"/>
      <c r="DD1284" s="24"/>
      <c r="DE1284" s="24"/>
    </row>
    <row r="1289" spans="101:109" x14ac:dyDescent="0.25">
      <c r="CW1289" s="24"/>
      <c r="CX1289" s="24"/>
      <c r="CY1289" s="24"/>
      <c r="CZ1289" s="24"/>
      <c r="DA1289" s="24"/>
      <c r="DB1289" s="24"/>
      <c r="DC1289" s="24"/>
      <c r="DD1289" s="24"/>
      <c r="DE1289" s="24"/>
    </row>
    <row r="1302" spans="101:109" x14ac:dyDescent="0.25">
      <c r="CW1302" s="24"/>
      <c r="CX1302" s="24"/>
      <c r="CY1302" s="24"/>
      <c r="CZ1302" s="24"/>
      <c r="DA1302" s="24"/>
      <c r="DB1302" s="24"/>
      <c r="DC1302" s="24"/>
      <c r="DD1302" s="24"/>
      <c r="DE1302" s="24"/>
    </row>
    <row r="1306" spans="101:109" x14ac:dyDescent="0.25">
      <c r="CW1306" s="24"/>
      <c r="CX1306" s="24"/>
      <c r="CY1306" s="24"/>
      <c r="CZ1306" s="24"/>
      <c r="DA1306" s="24"/>
      <c r="DB1306" s="24"/>
      <c r="DC1306" s="24"/>
      <c r="DD1306" s="24"/>
      <c r="DE1306" s="24"/>
    </row>
    <row r="1308" spans="101:109" x14ac:dyDescent="0.25">
      <c r="CW1308" s="24"/>
      <c r="CX1308" s="24"/>
      <c r="CY1308" s="24"/>
      <c r="CZ1308" s="24"/>
      <c r="DA1308" s="24"/>
      <c r="DB1308" s="24"/>
      <c r="DC1308" s="24"/>
      <c r="DD1308" s="24"/>
      <c r="DE1308" s="24"/>
    </row>
    <row r="1323" spans="12:109" x14ac:dyDescent="0.25">
      <c r="CW1323" s="24"/>
      <c r="CX1323" s="24"/>
      <c r="CY1323" s="24"/>
      <c r="CZ1323" s="24"/>
      <c r="DA1323" s="24"/>
      <c r="DB1323" s="24"/>
      <c r="DC1323" s="24"/>
      <c r="DD1323" s="24"/>
      <c r="DE1323" s="24"/>
    </row>
    <row r="1324" spans="12:109" x14ac:dyDescent="0.25">
      <c r="L1324" s="28"/>
      <c r="CW1324" s="24"/>
      <c r="CX1324" s="24"/>
      <c r="CY1324" s="24"/>
      <c r="CZ1324" s="24"/>
      <c r="DA1324" s="24"/>
      <c r="DB1324" s="24"/>
      <c r="DC1324" s="24"/>
      <c r="DD1324" s="24"/>
      <c r="DE1324" s="24"/>
    </row>
    <row r="1329" spans="101:109" x14ac:dyDescent="0.25">
      <c r="CW1329" s="24"/>
      <c r="CX1329" s="24"/>
      <c r="CY1329" s="24"/>
      <c r="CZ1329" s="24"/>
      <c r="DA1329" s="24"/>
      <c r="DB1329" s="24"/>
      <c r="DC1329" s="24"/>
      <c r="DD1329" s="24"/>
      <c r="DE1329" s="24"/>
    </row>
    <row r="1343" spans="101:109" x14ac:dyDescent="0.25">
      <c r="CW1343" s="24"/>
      <c r="CX1343" s="24"/>
      <c r="CY1343" s="24"/>
      <c r="CZ1343" s="24"/>
      <c r="DA1343" s="24"/>
      <c r="DB1343" s="24"/>
      <c r="DC1343" s="24"/>
      <c r="DD1343" s="24"/>
      <c r="DE1343" s="24"/>
    </row>
    <row r="1426" spans="12:12" x14ac:dyDescent="0.25">
      <c r="L1426" s="28"/>
    </row>
    <row r="1528" spans="12:12" x14ac:dyDescent="0.25">
      <c r="L1528" s="28"/>
    </row>
    <row r="1648" spans="121:121" x14ac:dyDescent="0.25">
      <c r="DQ1648" s="24"/>
    </row>
    <row r="1649" spans="121:121" x14ac:dyDescent="0.25">
      <c r="DQ1649" s="24"/>
    </row>
    <row r="1650" spans="121:121" x14ac:dyDescent="0.25">
      <c r="DQ1650" s="24"/>
    </row>
    <row r="1651" spans="121:121" x14ac:dyDescent="0.25">
      <c r="DQ1651" s="24"/>
    </row>
    <row r="1652" spans="121:121" x14ac:dyDescent="0.25">
      <c r="DQ1652" s="24"/>
    </row>
    <row r="1671" spans="121:121" x14ac:dyDescent="0.25">
      <c r="DQ1671" s="24"/>
    </row>
    <row r="1672" spans="121:121" x14ac:dyDescent="0.25">
      <c r="DQ1672" s="24"/>
    </row>
    <row r="1673" spans="121:121" x14ac:dyDescent="0.25">
      <c r="DQ1673" s="24"/>
    </row>
    <row r="1674" spans="121:121" x14ac:dyDescent="0.25">
      <c r="DQ1674" s="24"/>
    </row>
    <row r="1675" spans="121:121" x14ac:dyDescent="0.25">
      <c r="DQ1675" s="24"/>
    </row>
    <row r="1847" spans="92:115" x14ac:dyDescent="0.25">
      <c r="CN1847" s="24"/>
      <c r="CO1847" s="24"/>
      <c r="CP1847" s="24"/>
      <c r="CQ1847" s="24"/>
      <c r="CR1847" s="24"/>
      <c r="CS1847" s="24"/>
      <c r="CT1847" s="24"/>
      <c r="CU1847" s="24"/>
      <c r="CV1847" s="24"/>
      <c r="CW1847" s="24"/>
      <c r="CX1847" s="24"/>
      <c r="CY1847" s="24"/>
      <c r="CZ1847" s="24"/>
      <c r="DA1847" s="24"/>
      <c r="DB1847" s="24"/>
      <c r="DC1847" s="24"/>
      <c r="DD1847" s="24"/>
      <c r="DE1847" s="24"/>
      <c r="DF1847" s="24"/>
      <c r="DG1847" s="24"/>
      <c r="DH1847" s="24"/>
      <c r="DI1847" s="24"/>
      <c r="DJ1847" s="24"/>
      <c r="DK1847" s="24"/>
    </row>
    <row r="1848" spans="92:115" x14ac:dyDescent="0.25">
      <c r="CW1848" s="24"/>
      <c r="CX1848" s="24"/>
      <c r="CY1848" s="24"/>
      <c r="CZ1848" s="24"/>
      <c r="DA1848" s="24"/>
      <c r="DB1848" s="24"/>
      <c r="DC1848" s="24"/>
      <c r="DD1848" s="24"/>
      <c r="DE1848" s="24"/>
    </row>
    <row r="1849" spans="92:115" x14ac:dyDescent="0.25">
      <c r="CW1849" s="24"/>
      <c r="CX1849" s="24"/>
      <c r="CY1849" s="24"/>
      <c r="CZ1849" s="24"/>
      <c r="DA1849" s="24"/>
      <c r="DB1849" s="24"/>
      <c r="DC1849" s="24"/>
      <c r="DD1849" s="24"/>
      <c r="DE1849" s="24"/>
    </row>
    <row r="1850" spans="92:115" x14ac:dyDescent="0.25">
      <c r="CW1850" s="24"/>
      <c r="CX1850" s="24"/>
      <c r="CY1850" s="24"/>
      <c r="CZ1850" s="24"/>
      <c r="DA1850" s="24"/>
      <c r="DB1850" s="24"/>
      <c r="DC1850" s="24"/>
      <c r="DD1850" s="24"/>
      <c r="DE1850" s="24"/>
    </row>
    <row r="1855" spans="92:115" x14ac:dyDescent="0.25">
      <c r="CW1855" s="24"/>
      <c r="CX1855" s="24"/>
      <c r="CY1855" s="24"/>
      <c r="CZ1855" s="24"/>
      <c r="DA1855" s="24"/>
      <c r="DB1855" s="24"/>
      <c r="DC1855" s="24"/>
      <c r="DD1855" s="24"/>
      <c r="DE1855" s="24"/>
    </row>
    <row r="1856" spans="92:115" x14ac:dyDescent="0.25">
      <c r="CW1856" s="24"/>
      <c r="CX1856" s="24"/>
      <c r="CY1856" s="24"/>
      <c r="CZ1856" s="24"/>
      <c r="DA1856" s="24"/>
      <c r="DB1856" s="24"/>
      <c r="DC1856" s="24"/>
      <c r="DD1856" s="24"/>
      <c r="DE1856" s="24"/>
    </row>
    <row r="1857" spans="12:109" x14ac:dyDescent="0.25">
      <c r="CW1857" s="24"/>
      <c r="CX1857" s="24"/>
      <c r="CY1857" s="24"/>
      <c r="CZ1857" s="24"/>
      <c r="DA1857" s="24"/>
      <c r="DB1857" s="24"/>
      <c r="DC1857" s="24"/>
      <c r="DD1857" s="24"/>
      <c r="DE1857" s="24"/>
    </row>
    <row r="1861" spans="12:109" x14ac:dyDescent="0.25">
      <c r="L1861" s="28"/>
    </row>
    <row r="2035" spans="19:121" x14ac:dyDescent="0.25">
      <c r="S2035" s="29"/>
      <c r="W2035" s="18"/>
      <c r="X2035" s="18"/>
      <c r="Y2035" s="18"/>
      <c r="Z2035" s="18"/>
      <c r="AA2035" s="18"/>
      <c r="AB2035" s="18"/>
      <c r="AC2035" s="18"/>
      <c r="AD2035" s="18"/>
      <c r="AE2035" s="18"/>
      <c r="AF2035" s="18"/>
      <c r="AG2035" s="18"/>
      <c r="AH2035" s="18"/>
      <c r="AI2035" s="18"/>
      <c r="AJ2035" s="18"/>
      <c r="AK2035" s="18"/>
      <c r="AL2035" s="18"/>
      <c r="AM2035" s="18"/>
      <c r="AN2035" s="18"/>
      <c r="AO2035" s="18"/>
      <c r="AP2035" s="18"/>
      <c r="AQ2035" s="18"/>
      <c r="AR2035" s="18"/>
      <c r="AS2035" s="18"/>
      <c r="AT2035" s="18"/>
      <c r="AU2035" s="18"/>
      <c r="AV2035" s="18"/>
      <c r="AW2035" s="18"/>
      <c r="AX2035" s="18"/>
      <c r="AY2035" s="18"/>
      <c r="AZ2035" s="18"/>
      <c r="BA2035" s="18"/>
      <c r="BB2035" s="18"/>
      <c r="BC2035" s="18"/>
      <c r="BD2035" s="18"/>
      <c r="BE2035" s="18"/>
      <c r="BF2035" s="18"/>
      <c r="BG2035" s="18"/>
      <c r="BH2035" s="18"/>
      <c r="BI2035" s="18"/>
      <c r="BJ2035" s="18"/>
      <c r="BK2035" s="18"/>
      <c r="BL2035" s="18"/>
      <c r="BM2035" s="18"/>
      <c r="BN2035" s="18"/>
      <c r="BO2035" s="18"/>
      <c r="BP2035" s="18"/>
      <c r="BQ2035" s="18"/>
      <c r="BR2035" s="18"/>
      <c r="BS2035" s="18"/>
      <c r="BT2035" s="18"/>
      <c r="BU2035" s="18"/>
      <c r="BV2035" s="18"/>
      <c r="BW2035" s="18"/>
      <c r="BX2035" s="18"/>
      <c r="BY2035" s="18"/>
      <c r="BZ2035" s="18"/>
      <c r="CA2035" s="18"/>
      <c r="CB2035" s="18"/>
      <c r="CC2035" s="18"/>
      <c r="CD2035" s="18"/>
      <c r="CE2035" s="18"/>
      <c r="CF2035" s="18"/>
      <c r="CG2035" s="18"/>
      <c r="CH2035" s="18"/>
      <c r="CI2035" s="18"/>
      <c r="CJ2035" s="18"/>
      <c r="CK2035" s="18"/>
      <c r="CL2035" s="18"/>
      <c r="CM2035" s="18"/>
      <c r="CN2035" s="18"/>
      <c r="CO2035" s="18"/>
      <c r="CP2035" s="18"/>
      <c r="CQ2035" s="18"/>
      <c r="CR2035" s="18"/>
      <c r="CS2035" s="18"/>
      <c r="CT2035" s="18"/>
      <c r="CU2035" s="18"/>
      <c r="CV2035" s="18"/>
      <c r="CW2035" s="18"/>
      <c r="CX2035" s="18"/>
      <c r="CY2035" s="18"/>
      <c r="CZ2035" s="18"/>
      <c r="DA2035" s="18"/>
      <c r="DB2035" s="18"/>
      <c r="DC2035" s="18"/>
      <c r="DD2035" s="18"/>
      <c r="DE2035" s="18"/>
      <c r="DF2035" s="18"/>
      <c r="DG2035" s="18"/>
      <c r="DH2035" s="18"/>
      <c r="DI2035" s="18"/>
      <c r="DJ2035" s="18"/>
      <c r="DK2035" s="18"/>
      <c r="DL2035" s="18"/>
      <c r="DM2035" s="18"/>
      <c r="DN2035" s="18"/>
      <c r="DO2035" s="18"/>
      <c r="DP2035" s="18"/>
      <c r="DQ2035" s="18"/>
    </row>
    <row r="2036" spans="19:121" x14ac:dyDescent="0.25">
      <c r="S2036" s="29"/>
      <c r="W2036" s="18"/>
      <c r="X2036" s="18"/>
      <c r="Y2036" s="18"/>
      <c r="Z2036" s="18"/>
      <c r="AA2036" s="18"/>
      <c r="AB2036" s="18"/>
      <c r="AC2036" s="18"/>
      <c r="AD2036" s="18"/>
      <c r="AE2036" s="18"/>
      <c r="AF2036" s="18"/>
      <c r="AG2036" s="18"/>
      <c r="AH2036" s="18"/>
      <c r="AI2036" s="18"/>
      <c r="AJ2036" s="18"/>
      <c r="AK2036" s="18"/>
      <c r="AL2036" s="18"/>
      <c r="AM2036" s="18"/>
      <c r="AN2036" s="18"/>
      <c r="AO2036" s="18"/>
      <c r="AP2036" s="18"/>
      <c r="AQ2036" s="18"/>
      <c r="AR2036" s="18"/>
      <c r="AS2036" s="18"/>
      <c r="AT2036" s="18"/>
      <c r="AU2036" s="18"/>
      <c r="AV2036" s="18"/>
      <c r="AW2036" s="18"/>
      <c r="AX2036" s="18"/>
      <c r="AY2036" s="18"/>
      <c r="AZ2036" s="18"/>
      <c r="BA2036" s="18"/>
      <c r="BB2036" s="18"/>
      <c r="BC2036" s="18"/>
      <c r="BD2036" s="18"/>
      <c r="BE2036" s="18"/>
      <c r="BF2036" s="18"/>
      <c r="BG2036" s="18"/>
      <c r="BH2036" s="18"/>
      <c r="BI2036" s="18"/>
      <c r="BJ2036" s="18"/>
      <c r="BK2036" s="18"/>
      <c r="BL2036" s="18"/>
      <c r="BM2036" s="18"/>
      <c r="BN2036" s="18"/>
      <c r="BO2036" s="18"/>
      <c r="BP2036" s="18"/>
      <c r="BQ2036" s="18"/>
      <c r="BR2036" s="18"/>
      <c r="BS2036" s="18"/>
      <c r="BT2036" s="18"/>
      <c r="BU2036" s="18"/>
      <c r="BV2036" s="18"/>
      <c r="BW2036" s="18"/>
      <c r="BX2036" s="18"/>
      <c r="BY2036" s="18"/>
      <c r="BZ2036" s="18"/>
      <c r="CA2036" s="18"/>
      <c r="CB2036" s="18"/>
      <c r="CC2036" s="18"/>
      <c r="CD2036" s="18"/>
      <c r="CE2036" s="18"/>
      <c r="CF2036" s="18"/>
      <c r="CG2036" s="18"/>
      <c r="CH2036" s="18"/>
      <c r="CI2036" s="18"/>
      <c r="CJ2036" s="18"/>
      <c r="CK2036" s="18"/>
      <c r="CL2036" s="18"/>
      <c r="CM2036" s="18"/>
      <c r="CN2036" s="18"/>
      <c r="CO2036" s="18"/>
      <c r="CP2036" s="18"/>
      <c r="CQ2036" s="18"/>
      <c r="CR2036" s="18"/>
      <c r="CS2036" s="18"/>
      <c r="CT2036" s="18"/>
      <c r="CU2036" s="18"/>
      <c r="CV2036" s="18"/>
      <c r="CW2036" s="18"/>
      <c r="CX2036" s="18"/>
      <c r="CY2036" s="18"/>
      <c r="CZ2036" s="18"/>
      <c r="DA2036" s="18"/>
      <c r="DB2036" s="18"/>
      <c r="DC2036" s="18"/>
      <c r="DD2036" s="18"/>
      <c r="DE2036" s="18"/>
      <c r="DF2036" s="18"/>
      <c r="DG2036" s="18"/>
      <c r="DH2036" s="18"/>
      <c r="DI2036" s="18"/>
      <c r="DJ2036" s="18"/>
      <c r="DK2036" s="18"/>
      <c r="DL2036" s="18"/>
      <c r="DM2036" s="18"/>
      <c r="DN2036" s="18"/>
      <c r="DO2036" s="18"/>
      <c r="DP2036" s="18"/>
      <c r="DQ2036" s="18"/>
    </row>
    <row r="2037" spans="19:121" x14ac:dyDescent="0.25">
      <c r="S2037" s="29"/>
      <c r="W2037" s="18"/>
      <c r="X2037" s="18"/>
      <c r="Y2037" s="18"/>
      <c r="Z2037" s="18"/>
      <c r="AA2037" s="18"/>
      <c r="AB2037" s="18"/>
      <c r="AC2037" s="18"/>
      <c r="AD2037" s="18"/>
      <c r="AE2037" s="18"/>
      <c r="AF2037" s="18"/>
      <c r="AG2037" s="18"/>
      <c r="AH2037" s="18"/>
      <c r="AI2037" s="18"/>
      <c r="AJ2037" s="18"/>
      <c r="AK2037" s="18"/>
      <c r="AL2037" s="18"/>
      <c r="AM2037" s="18"/>
      <c r="AN2037" s="18"/>
      <c r="AO2037" s="18"/>
      <c r="AP2037" s="18"/>
      <c r="AQ2037" s="18"/>
      <c r="AR2037" s="18"/>
      <c r="AS2037" s="18"/>
      <c r="AT2037" s="18"/>
      <c r="AU2037" s="18"/>
      <c r="AV2037" s="18"/>
      <c r="AW2037" s="18"/>
      <c r="AX2037" s="18"/>
      <c r="AY2037" s="18"/>
      <c r="AZ2037" s="18"/>
      <c r="BA2037" s="18"/>
      <c r="BB2037" s="18"/>
      <c r="BC2037" s="18"/>
      <c r="BD2037" s="18"/>
      <c r="BE2037" s="18"/>
      <c r="BF2037" s="18"/>
      <c r="BG2037" s="18"/>
      <c r="BH2037" s="18"/>
      <c r="BI2037" s="18"/>
      <c r="BJ2037" s="18"/>
      <c r="BK2037" s="18"/>
      <c r="BL2037" s="18"/>
      <c r="BM2037" s="18"/>
      <c r="BN2037" s="18"/>
      <c r="BO2037" s="18"/>
      <c r="BP2037" s="18"/>
      <c r="BQ2037" s="18"/>
      <c r="BR2037" s="18"/>
      <c r="BS2037" s="18"/>
      <c r="BT2037" s="18"/>
      <c r="BU2037" s="18"/>
      <c r="BV2037" s="18"/>
      <c r="BW2037" s="18"/>
      <c r="BX2037" s="18"/>
      <c r="BY2037" s="18"/>
      <c r="BZ2037" s="18"/>
      <c r="CA2037" s="18"/>
      <c r="CB2037" s="18"/>
      <c r="CC2037" s="18"/>
      <c r="CD2037" s="18"/>
      <c r="CE2037" s="18"/>
      <c r="CF2037" s="18"/>
      <c r="CG2037" s="18"/>
      <c r="CH2037" s="18"/>
      <c r="CI2037" s="18"/>
      <c r="CJ2037" s="18"/>
      <c r="CK2037" s="18"/>
      <c r="CL2037" s="18"/>
      <c r="CM2037" s="18"/>
      <c r="CN2037" s="18"/>
      <c r="CO2037" s="18"/>
      <c r="CP2037" s="18"/>
      <c r="CQ2037" s="18"/>
      <c r="CR2037" s="18"/>
      <c r="CS2037" s="18"/>
      <c r="CT2037" s="18"/>
      <c r="CU2037" s="18"/>
      <c r="CV2037" s="18"/>
      <c r="CW2037" s="18"/>
      <c r="CX2037" s="18"/>
      <c r="CY2037" s="18"/>
      <c r="CZ2037" s="18"/>
      <c r="DA2037" s="18"/>
      <c r="DB2037" s="18"/>
      <c r="DC2037" s="18"/>
      <c r="DD2037" s="18"/>
      <c r="DE2037" s="18"/>
      <c r="DF2037" s="18"/>
      <c r="DG2037" s="18"/>
      <c r="DH2037" s="18"/>
      <c r="DI2037" s="18"/>
      <c r="DJ2037" s="18"/>
      <c r="DK2037" s="18"/>
      <c r="DL2037" s="18"/>
      <c r="DM2037" s="18"/>
      <c r="DN2037" s="18"/>
      <c r="DO2037" s="18"/>
      <c r="DP2037" s="18"/>
      <c r="DQ2037" s="18"/>
    </row>
    <row r="2038" spans="19:121" x14ac:dyDescent="0.25">
      <c r="S2038" s="29"/>
      <c r="W2038" s="18"/>
      <c r="X2038" s="18"/>
      <c r="Y2038" s="18"/>
      <c r="Z2038" s="18"/>
      <c r="AA2038" s="18"/>
      <c r="AB2038" s="18"/>
      <c r="AC2038" s="18"/>
      <c r="AD2038" s="18"/>
      <c r="AE2038" s="18"/>
      <c r="AF2038" s="18"/>
      <c r="AG2038" s="18"/>
      <c r="AH2038" s="18"/>
      <c r="AI2038" s="18"/>
      <c r="AJ2038" s="18"/>
      <c r="AK2038" s="18"/>
      <c r="AL2038" s="18"/>
      <c r="AM2038" s="18"/>
      <c r="AN2038" s="18"/>
      <c r="AO2038" s="18"/>
      <c r="AP2038" s="18"/>
      <c r="AQ2038" s="18"/>
      <c r="AR2038" s="18"/>
      <c r="AS2038" s="18"/>
      <c r="AT2038" s="18"/>
      <c r="AU2038" s="18"/>
      <c r="AV2038" s="18"/>
      <c r="AW2038" s="18"/>
      <c r="AX2038" s="18"/>
      <c r="AY2038" s="18"/>
      <c r="AZ2038" s="18"/>
      <c r="BA2038" s="18"/>
      <c r="BB2038" s="18"/>
      <c r="BC2038" s="18"/>
      <c r="BD2038" s="18"/>
      <c r="BE2038" s="18"/>
      <c r="BF2038" s="18"/>
      <c r="BG2038" s="18"/>
      <c r="BH2038" s="18"/>
      <c r="BI2038" s="18"/>
      <c r="BJ2038" s="18"/>
      <c r="BK2038" s="18"/>
      <c r="BL2038" s="18"/>
      <c r="BM2038" s="18"/>
      <c r="BN2038" s="18"/>
      <c r="BO2038" s="18"/>
      <c r="BP2038" s="18"/>
      <c r="BQ2038" s="18"/>
      <c r="BR2038" s="18"/>
      <c r="BS2038" s="18"/>
      <c r="BT2038" s="18"/>
      <c r="BU2038" s="18"/>
      <c r="BV2038" s="18"/>
      <c r="BW2038" s="18"/>
      <c r="BX2038" s="18"/>
      <c r="BY2038" s="18"/>
      <c r="BZ2038" s="18"/>
      <c r="CA2038" s="18"/>
      <c r="CB2038" s="18"/>
      <c r="CC2038" s="18"/>
      <c r="CD2038" s="18"/>
      <c r="CE2038" s="18"/>
      <c r="CF2038" s="18"/>
      <c r="CG2038" s="18"/>
      <c r="CH2038" s="18"/>
      <c r="CI2038" s="18"/>
      <c r="CJ2038" s="18"/>
      <c r="CK2038" s="18"/>
      <c r="CL2038" s="18"/>
      <c r="CM2038" s="18"/>
      <c r="CN2038" s="18"/>
      <c r="CO2038" s="18"/>
      <c r="CP2038" s="18"/>
      <c r="CQ2038" s="18"/>
      <c r="CR2038" s="18"/>
      <c r="CS2038" s="18"/>
      <c r="CT2038" s="18"/>
      <c r="CU2038" s="18"/>
      <c r="CV2038" s="18"/>
      <c r="CW2038" s="18"/>
      <c r="CX2038" s="18"/>
      <c r="CY2038" s="18"/>
      <c r="CZ2038" s="18"/>
      <c r="DA2038" s="18"/>
      <c r="DB2038" s="18"/>
      <c r="DC2038" s="18"/>
      <c r="DD2038" s="18"/>
      <c r="DE2038" s="18"/>
      <c r="DF2038" s="18"/>
      <c r="DG2038" s="18"/>
      <c r="DH2038" s="18"/>
      <c r="DI2038" s="18"/>
      <c r="DJ2038" s="18"/>
      <c r="DK2038" s="18"/>
      <c r="DL2038" s="18"/>
      <c r="DM2038" s="18"/>
      <c r="DN2038" s="18"/>
      <c r="DO2038" s="18"/>
      <c r="DP2038" s="18"/>
      <c r="DQ2038" s="18"/>
    </row>
    <row r="2039" spans="19:121" x14ac:dyDescent="0.25">
      <c r="S2039" s="29"/>
      <c r="W2039" s="18"/>
      <c r="X2039" s="18"/>
      <c r="Y2039" s="18"/>
      <c r="Z2039" s="18"/>
      <c r="AA2039" s="18"/>
      <c r="AB2039" s="18"/>
      <c r="AC2039" s="18"/>
      <c r="AD2039" s="18"/>
      <c r="AE2039" s="18"/>
      <c r="AF2039" s="18"/>
      <c r="AG2039" s="18"/>
      <c r="AH2039" s="18"/>
      <c r="AI2039" s="18"/>
      <c r="AJ2039" s="18"/>
      <c r="AK2039" s="18"/>
      <c r="AL2039" s="18"/>
      <c r="AM2039" s="18"/>
      <c r="AN2039" s="18"/>
      <c r="AO2039" s="18"/>
      <c r="AP2039" s="18"/>
      <c r="AQ2039" s="18"/>
      <c r="AR2039" s="18"/>
      <c r="AS2039" s="18"/>
      <c r="AT2039" s="18"/>
      <c r="AU2039" s="18"/>
      <c r="AV2039" s="18"/>
      <c r="AW2039" s="18"/>
      <c r="AX2039" s="18"/>
      <c r="AY2039" s="18"/>
      <c r="AZ2039" s="18"/>
      <c r="BA2039" s="18"/>
      <c r="BB2039" s="18"/>
      <c r="BC2039" s="18"/>
      <c r="BD2039" s="18"/>
      <c r="BE2039" s="18"/>
      <c r="BF2039" s="18"/>
      <c r="BG2039" s="18"/>
      <c r="BH2039" s="18"/>
      <c r="BI2039" s="18"/>
      <c r="BJ2039" s="18"/>
      <c r="BK2039" s="18"/>
      <c r="BL2039" s="18"/>
      <c r="BM2039" s="18"/>
      <c r="BN2039" s="18"/>
      <c r="BO2039" s="18"/>
      <c r="BP2039" s="18"/>
      <c r="BQ2039" s="18"/>
      <c r="BR2039" s="18"/>
      <c r="BS2039" s="18"/>
      <c r="BT2039" s="18"/>
      <c r="BU2039" s="18"/>
      <c r="BV2039" s="18"/>
      <c r="BW2039" s="18"/>
      <c r="BX2039" s="18"/>
      <c r="BY2039" s="18"/>
      <c r="BZ2039" s="18"/>
      <c r="CA2039" s="18"/>
      <c r="CB2039" s="18"/>
      <c r="CC2039" s="18"/>
      <c r="CD2039" s="18"/>
      <c r="CE2039" s="18"/>
      <c r="CF2039" s="18"/>
      <c r="CG2039" s="18"/>
      <c r="CH2039" s="18"/>
      <c r="CI2039" s="18"/>
      <c r="CJ2039" s="18"/>
      <c r="CK2039" s="18"/>
      <c r="CL2039" s="18"/>
      <c r="CM2039" s="18"/>
      <c r="CN2039" s="18"/>
      <c r="CO2039" s="18"/>
      <c r="CP2039" s="18"/>
      <c r="CQ2039" s="18"/>
      <c r="CR2039" s="18"/>
      <c r="CS2039" s="18"/>
      <c r="CT2039" s="18"/>
      <c r="CU2039" s="18"/>
      <c r="CV2039" s="18"/>
      <c r="CW2039" s="18"/>
      <c r="CX2039" s="18"/>
      <c r="CY2039" s="18"/>
      <c r="CZ2039" s="18"/>
      <c r="DA2039" s="18"/>
      <c r="DB2039" s="18"/>
      <c r="DC2039" s="18"/>
      <c r="DD2039" s="18"/>
      <c r="DE2039" s="18"/>
      <c r="DF2039" s="18"/>
      <c r="DG2039" s="18"/>
      <c r="DH2039" s="18"/>
      <c r="DI2039" s="18"/>
      <c r="DJ2039" s="18"/>
      <c r="DK2039" s="18"/>
      <c r="DL2039" s="18"/>
      <c r="DM2039" s="18"/>
      <c r="DN2039" s="18"/>
      <c r="DO2039" s="18"/>
      <c r="DP2039" s="18"/>
      <c r="DQ2039" s="18"/>
    </row>
    <row r="2040" spans="19:121" x14ac:dyDescent="0.25">
      <c r="S2040" s="29"/>
      <c r="W2040" s="18"/>
      <c r="X2040" s="18"/>
      <c r="Y2040" s="18"/>
      <c r="Z2040" s="18"/>
      <c r="AA2040" s="18"/>
      <c r="AB2040" s="18"/>
      <c r="AC2040" s="18"/>
      <c r="AD2040" s="18"/>
      <c r="AE2040" s="18"/>
      <c r="AF2040" s="18"/>
      <c r="AG2040" s="18"/>
      <c r="AH2040" s="18"/>
      <c r="AI2040" s="18"/>
      <c r="AJ2040" s="18"/>
      <c r="AK2040" s="18"/>
      <c r="AL2040" s="18"/>
      <c r="AM2040" s="18"/>
      <c r="AN2040" s="18"/>
      <c r="AO2040" s="18"/>
      <c r="AP2040" s="18"/>
      <c r="AQ2040" s="18"/>
      <c r="AR2040" s="18"/>
      <c r="AS2040" s="18"/>
      <c r="AT2040" s="18"/>
      <c r="AU2040" s="18"/>
      <c r="AV2040" s="18"/>
      <c r="AW2040" s="18"/>
      <c r="AX2040" s="18"/>
      <c r="AY2040" s="18"/>
      <c r="AZ2040" s="18"/>
      <c r="BA2040" s="18"/>
      <c r="BB2040" s="18"/>
      <c r="BC2040" s="18"/>
      <c r="BD2040" s="18"/>
      <c r="BE2040" s="18"/>
      <c r="BF2040" s="18"/>
      <c r="BG2040" s="18"/>
      <c r="BH2040" s="18"/>
      <c r="BI2040" s="18"/>
      <c r="BJ2040" s="18"/>
      <c r="BK2040" s="18"/>
      <c r="BL2040" s="18"/>
      <c r="BM2040" s="18"/>
      <c r="BN2040" s="18"/>
      <c r="BO2040" s="18"/>
      <c r="BP2040" s="18"/>
      <c r="BQ2040" s="18"/>
      <c r="BR2040" s="18"/>
      <c r="BS2040" s="18"/>
      <c r="BT2040" s="18"/>
      <c r="BU2040" s="18"/>
      <c r="BV2040" s="18"/>
      <c r="BW2040" s="18"/>
      <c r="BX2040" s="18"/>
      <c r="BY2040" s="18"/>
      <c r="BZ2040" s="18"/>
      <c r="CA2040" s="18"/>
      <c r="CB2040" s="18"/>
      <c r="CC2040" s="18"/>
      <c r="CD2040" s="18"/>
      <c r="CE2040" s="18"/>
      <c r="CF2040" s="18"/>
      <c r="CG2040" s="18"/>
      <c r="CH2040" s="18"/>
      <c r="CI2040" s="18"/>
      <c r="CJ2040" s="18"/>
      <c r="CK2040" s="18"/>
      <c r="CL2040" s="18"/>
      <c r="CM2040" s="18"/>
      <c r="CN2040" s="18"/>
      <c r="CO2040" s="18"/>
      <c r="CP2040" s="18"/>
      <c r="CQ2040" s="18"/>
      <c r="CR2040" s="18"/>
      <c r="CS2040" s="18"/>
      <c r="CT2040" s="18"/>
      <c r="CU2040" s="18"/>
      <c r="CV2040" s="18"/>
      <c r="CW2040" s="18"/>
      <c r="CX2040" s="18"/>
      <c r="CY2040" s="18"/>
      <c r="CZ2040" s="18"/>
      <c r="DA2040" s="18"/>
      <c r="DB2040" s="18"/>
      <c r="DC2040" s="18"/>
      <c r="DD2040" s="18"/>
      <c r="DE2040" s="18"/>
      <c r="DF2040" s="18"/>
      <c r="DG2040" s="18"/>
      <c r="DH2040" s="18"/>
      <c r="DI2040" s="18"/>
      <c r="DJ2040" s="18"/>
      <c r="DK2040" s="18"/>
      <c r="DL2040" s="18"/>
      <c r="DM2040" s="18"/>
      <c r="DN2040" s="18"/>
      <c r="DO2040" s="18"/>
      <c r="DP2040" s="18"/>
      <c r="DQ2040" s="18"/>
    </row>
    <row r="2041" spans="19:121" x14ac:dyDescent="0.25">
      <c r="S2041" s="29"/>
      <c r="W2041" s="18"/>
      <c r="X2041" s="18"/>
      <c r="Y2041" s="18"/>
      <c r="Z2041" s="18"/>
      <c r="AA2041" s="18"/>
      <c r="AB2041" s="18"/>
      <c r="AC2041" s="18"/>
      <c r="AD2041" s="18"/>
      <c r="AE2041" s="18"/>
      <c r="AF2041" s="18"/>
      <c r="AG2041" s="18"/>
      <c r="AH2041" s="18"/>
      <c r="AI2041" s="18"/>
      <c r="AJ2041" s="18"/>
      <c r="AK2041" s="18"/>
      <c r="AL2041" s="18"/>
      <c r="AM2041" s="18"/>
      <c r="AN2041" s="18"/>
      <c r="AO2041" s="18"/>
      <c r="AP2041" s="18"/>
      <c r="AQ2041" s="18"/>
      <c r="AR2041" s="18"/>
      <c r="AS2041" s="18"/>
      <c r="AT2041" s="18"/>
      <c r="AU2041" s="18"/>
      <c r="AV2041" s="18"/>
      <c r="AW2041" s="18"/>
      <c r="AX2041" s="18"/>
      <c r="AY2041" s="18"/>
      <c r="AZ2041" s="18"/>
      <c r="BA2041" s="18"/>
      <c r="BB2041" s="18"/>
      <c r="BC2041" s="18"/>
      <c r="BD2041" s="18"/>
      <c r="BE2041" s="18"/>
      <c r="BF2041" s="18"/>
      <c r="BG2041" s="18"/>
      <c r="BH2041" s="18"/>
      <c r="BI2041" s="18"/>
      <c r="BJ2041" s="18"/>
      <c r="BK2041" s="18"/>
      <c r="BL2041" s="18"/>
      <c r="BM2041" s="18"/>
      <c r="BN2041" s="18"/>
      <c r="BO2041" s="18"/>
      <c r="BP2041" s="18"/>
      <c r="BQ2041" s="18"/>
      <c r="BR2041" s="18"/>
      <c r="BS2041" s="18"/>
      <c r="BT2041" s="18"/>
      <c r="BU2041" s="18"/>
      <c r="BV2041" s="18"/>
      <c r="BW2041" s="18"/>
      <c r="BX2041" s="18"/>
      <c r="BY2041" s="18"/>
      <c r="BZ2041" s="18"/>
      <c r="CA2041" s="18"/>
      <c r="CB2041" s="18"/>
      <c r="CC2041" s="18"/>
      <c r="CD2041" s="18"/>
      <c r="CE2041" s="18"/>
      <c r="CF2041" s="18"/>
      <c r="CG2041" s="18"/>
      <c r="CH2041" s="18"/>
      <c r="CI2041" s="18"/>
      <c r="CJ2041" s="18"/>
      <c r="CK2041" s="18"/>
      <c r="CL2041" s="18"/>
      <c r="CM2041" s="18"/>
      <c r="CN2041" s="18"/>
      <c r="CO2041" s="18"/>
      <c r="CP2041" s="18"/>
      <c r="CQ2041" s="18"/>
      <c r="CR2041" s="18"/>
      <c r="CS2041" s="18"/>
      <c r="CT2041" s="18"/>
      <c r="CU2041" s="18"/>
      <c r="CV2041" s="18"/>
      <c r="CW2041" s="18"/>
      <c r="CX2041" s="18"/>
      <c r="CY2041" s="18"/>
      <c r="CZ2041" s="18"/>
      <c r="DA2041" s="18"/>
      <c r="DB2041" s="18"/>
      <c r="DC2041" s="18"/>
      <c r="DD2041" s="18"/>
      <c r="DE2041" s="18"/>
      <c r="DF2041" s="18"/>
      <c r="DG2041" s="18"/>
      <c r="DH2041" s="18"/>
      <c r="DI2041" s="18"/>
      <c r="DJ2041" s="18"/>
      <c r="DK2041" s="18"/>
      <c r="DL2041" s="18"/>
      <c r="DM2041" s="18"/>
      <c r="DN2041" s="18"/>
      <c r="DO2041" s="18"/>
      <c r="DP2041" s="18"/>
      <c r="DQ2041" s="18"/>
    </row>
    <row r="2042" spans="19:121" x14ac:dyDescent="0.25">
      <c r="S2042" s="29"/>
      <c r="W2042" s="18"/>
      <c r="X2042" s="18"/>
      <c r="Y2042" s="18"/>
      <c r="Z2042" s="18"/>
      <c r="AA2042" s="18"/>
      <c r="AB2042" s="18"/>
      <c r="AC2042" s="18"/>
      <c r="AD2042" s="18"/>
      <c r="AE2042" s="18"/>
      <c r="AF2042" s="18"/>
      <c r="AG2042" s="18"/>
      <c r="AH2042" s="18"/>
      <c r="AI2042" s="18"/>
      <c r="AJ2042" s="18"/>
      <c r="AK2042" s="18"/>
      <c r="AL2042" s="18"/>
      <c r="AM2042" s="18"/>
      <c r="AN2042" s="18"/>
      <c r="AO2042" s="18"/>
      <c r="AP2042" s="18"/>
      <c r="AQ2042" s="18"/>
      <c r="AR2042" s="18"/>
      <c r="AS2042" s="18"/>
      <c r="AT2042" s="18"/>
      <c r="AU2042" s="18"/>
      <c r="AV2042" s="18"/>
      <c r="AW2042" s="18"/>
      <c r="AX2042" s="18"/>
      <c r="AY2042" s="18"/>
      <c r="AZ2042" s="18"/>
      <c r="BA2042" s="18"/>
      <c r="BB2042" s="18"/>
      <c r="BC2042" s="18"/>
      <c r="BD2042" s="18"/>
      <c r="BE2042" s="18"/>
      <c r="BF2042" s="18"/>
      <c r="BG2042" s="18"/>
      <c r="BH2042" s="18"/>
      <c r="BI2042" s="18"/>
      <c r="BJ2042" s="18"/>
      <c r="BK2042" s="18"/>
      <c r="BL2042" s="18"/>
      <c r="BM2042" s="18"/>
      <c r="BN2042" s="18"/>
      <c r="BO2042" s="18"/>
      <c r="BP2042" s="18"/>
      <c r="BQ2042" s="18"/>
      <c r="BR2042" s="18"/>
      <c r="BS2042" s="18"/>
      <c r="BT2042" s="18"/>
      <c r="BU2042" s="18"/>
      <c r="BV2042" s="18"/>
      <c r="BW2042" s="18"/>
      <c r="BX2042" s="18"/>
      <c r="BY2042" s="18"/>
      <c r="BZ2042" s="18"/>
      <c r="CA2042" s="18"/>
      <c r="CB2042" s="18"/>
      <c r="CC2042" s="18"/>
      <c r="CD2042" s="18"/>
      <c r="CE2042" s="18"/>
      <c r="CF2042" s="18"/>
      <c r="CG2042" s="18"/>
      <c r="CH2042" s="18"/>
      <c r="CI2042" s="18"/>
      <c r="CJ2042" s="18"/>
      <c r="CK2042" s="18"/>
      <c r="CL2042" s="18"/>
      <c r="CM2042" s="18"/>
      <c r="CN2042" s="18"/>
      <c r="CO2042" s="18"/>
      <c r="CP2042" s="18"/>
      <c r="CQ2042" s="18"/>
      <c r="CR2042" s="18"/>
      <c r="CS2042" s="18"/>
      <c r="CT2042" s="18"/>
      <c r="CU2042" s="18"/>
      <c r="CV2042" s="18"/>
      <c r="CW2042" s="18"/>
      <c r="CX2042" s="18"/>
      <c r="CY2042" s="18"/>
      <c r="CZ2042" s="18"/>
      <c r="DA2042" s="18"/>
      <c r="DB2042" s="18"/>
      <c r="DC2042" s="18"/>
      <c r="DD2042" s="18"/>
      <c r="DE2042" s="18"/>
      <c r="DF2042" s="18"/>
      <c r="DG2042" s="18"/>
      <c r="DH2042" s="18"/>
      <c r="DI2042" s="18"/>
      <c r="DJ2042" s="18"/>
      <c r="DK2042" s="18"/>
      <c r="DL2042" s="18"/>
      <c r="DM2042" s="18"/>
      <c r="DN2042" s="18"/>
      <c r="DO2042" s="18"/>
      <c r="DP2042" s="18"/>
      <c r="DQ2042" s="18"/>
    </row>
    <row r="2043" spans="19:121" x14ac:dyDescent="0.25">
      <c r="S2043" s="29"/>
      <c r="W2043" s="18"/>
      <c r="X2043" s="18"/>
      <c r="Y2043" s="18"/>
      <c r="Z2043" s="18"/>
      <c r="AA2043" s="18"/>
      <c r="AB2043" s="18"/>
      <c r="AC2043" s="18"/>
      <c r="AD2043" s="18"/>
      <c r="AE2043" s="18"/>
      <c r="AF2043" s="18"/>
      <c r="AG2043" s="18"/>
      <c r="AH2043" s="18"/>
      <c r="AI2043" s="18"/>
      <c r="AJ2043" s="18"/>
      <c r="AK2043" s="18"/>
      <c r="AL2043" s="18"/>
      <c r="AM2043" s="18"/>
      <c r="AN2043" s="18"/>
      <c r="AO2043" s="18"/>
      <c r="AP2043" s="18"/>
      <c r="AQ2043" s="18"/>
      <c r="AR2043" s="18"/>
      <c r="AS2043" s="18"/>
      <c r="AT2043" s="18"/>
      <c r="AU2043" s="18"/>
      <c r="AV2043" s="18"/>
      <c r="AW2043" s="18"/>
      <c r="AX2043" s="18"/>
      <c r="AY2043" s="18"/>
      <c r="AZ2043" s="18"/>
      <c r="BA2043" s="18"/>
      <c r="BB2043" s="18"/>
      <c r="BC2043" s="18"/>
      <c r="BD2043" s="18"/>
      <c r="BE2043" s="18"/>
      <c r="BF2043" s="18"/>
      <c r="BG2043" s="18"/>
      <c r="BH2043" s="18"/>
      <c r="BI2043" s="18"/>
      <c r="BJ2043" s="18"/>
      <c r="BK2043" s="18"/>
      <c r="BL2043" s="18"/>
      <c r="BM2043" s="18"/>
      <c r="BN2043" s="18"/>
      <c r="BO2043" s="18"/>
      <c r="BP2043" s="18"/>
      <c r="BQ2043" s="18"/>
      <c r="BR2043" s="18"/>
      <c r="BS2043" s="18"/>
      <c r="BT2043" s="18"/>
      <c r="BU2043" s="18"/>
      <c r="BV2043" s="18"/>
      <c r="BW2043" s="18"/>
      <c r="BX2043" s="18"/>
      <c r="BY2043" s="18"/>
      <c r="BZ2043" s="18"/>
      <c r="CA2043" s="18"/>
      <c r="CB2043" s="18"/>
      <c r="CC2043" s="18"/>
      <c r="CD2043" s="18"/>
      <c r="CE2043" s="18"/>
      <c r="CF2043" s="18"/>
      <c r="CG2043" s="18"/>
      <c r="CH2043" s="18"/>
      <c r="CI2043" s="18"/>
      <c r="CJ2043" s="18"/>
      <c r="CK2043" s="18"/>
      <c r="CL2043" s="18"/>
      <c r="CM2043" s="18"/>
      <c r="CN2043" s="18"/>
      <c r="CO2043" s="18"/>
      <c r="CP2043" s="18"/>
      <c r="CQ2043" s="18"/>
      <c r="CR2043" s="18"/>
      <c r="CS2043" s="18"/>
      <c r="CT2043" s="18"/>
      <c r="CU2043" s="18"/>
      <c r="CV2043" s="18"/>
      <c r="CW2043" s="18"/>
      <c r="CX2043" s="18"/>
      <c r="CY2043" s="18"/>
      <c r="CZ2043" s="18"/>
      <c r="DA2043" s="18"/>
      <c r="DB2043" s="18"/>
      <c r="DC2043" s="18"/>
      <c r="DD2043" s="18"/>
      <c r="DE2043" s="18"/>
      <c r="DF2043" s="18"/>
      <c r="DG2043" s="18"/>
      <c r="DH2043" s="18"/>
      <c r="DI2043" s="18"/>
      <c r="DJ2043" s="18"/>
      <c r="DK2043" s="18"/>
      <c r="DL2043" s="18"/>
      <c r="DM2043" s="18"/>
      <c r="DN2043" s="18"/>
      <c r="DO2043" s="18"/>
      <c r="DP2043" s="18"/>
      <c r="DQ2043" s="18"/>
    </row>
    <row r="2044" spans="19:121" x14ac:dyDescent="0.25">
      <c r="S2044" s="29"/>
      <c r="W2044" s="18"/>
      <c r="X2044" s="18"/>
      <c r="Y2044" s="18"/>
      <c r="Z2044" s="18"/>
      <c r="AA2044" s="18"/>
      <c r="AB2044" s="18"/>
      <c r="AC2044" s="18"/>
      <c r="AD2044" s="18"/>
      <c r="AE2044" s="18"/>
      <c r="AF2044" s="18"/>
      <c r="AG2044" s="18"/>
      <c r="AH2044" s="18"/>
      <c r="AI2044" s="18"/>
      <c r="AJ2044" s="18"/>
      <c r="AK2044" s="18"/>
      <c r="AL2044" s="18"/>
      <c r="AM2044" s="18"/>
      <c r="AN2044" s="18"/>
      <c r="AO2044" s="18"/>
      <c r="AP2044" s="18"/>
      <c r="AQ2044" s="18"/>
      <c r="AR2044" s="18"/>
      <c r="AS2044" s="18"/>
      <c r="AT2044" s="18"/>
      <c r="AU2044" s="18"/>
      <c r="AV2044" s="18"/>
      <c r="AW2044" s="18"/>
      <c r="AX2044" s="18"/>
      <c r="AY2044" s="18"/>
      <c r="AZ2044" s="18"/>
      <c r="BA2044" s="18"/>
      <c r="BB2044" s="18"/>
      <c r="BC2044" s="18"/>
      <c r="BD2044" s="18"/>
      <c r="BE2044" s="18"/>
      <c r="BF2044" s="18"/>
      <c r="BG2044" s="18"/>
      <c r="BH2044" s="18"/>
      <c r="BI2044" s="18"/>
      <c r="BJ2044" s="18"/>
      <c r="BK2044" s="18"/>
      <c r="BL2044" s="18"/>
      <c r="BM2044" s="18"/>
      <c r="BN2044" s="18"/>
      <c r="BO2044" s="18"/>
      <c r="BP2044" s="18"/>
      <c r="BQ2044" s="18"/>
      <c r="BR2044" s="18"/>
      <c r="BS2044" s="18"/>
      <c r="BT2044" s="18"/>
      <c r="BU2044" s="18"/>
      <c r="BV2044" s="18"/>
      <c r="BW2044" s="18"/>
      <c r="BX2044" s="18"/>
      <c r="BY2044" s="18"/>
      <c r="BZ2044" s="18"/>
      <c r="CA2044" s="18"/>
      <c r="CB2044" s="18"/>
      <c r="CC2044" s="18"/>
      <c r="CD2044" s="18"/>
      <c r="CE2044" s="18"/>
      <c r="CF2044" s="18"/>
      <c r="CG2044" s="18"/>
      <c r="CH2044" s="18"/>
      <c r="CI2044" s="18"/>
      <c r="CJ2044" s="18"/>
      <c r="CK2044" s="18"/>
      <c r="CL2044" s="18"/>
      <c r="CM2044" s="18"/>
      <c r="CN2044" s="18"/>
      <c r="CO2044" s="18"/>
      <c r="CP2044" s="18"/>
      <c r="CQ2044" s="18"/>
      <c r="CR2044" s="18"/>
      <c r="CS2044" s="18"/>
      <c r="CT2044" s="18"/>
      <c r="CU2044" s="18"/>
      <c r="CV2044" s="18"/>
      <c r="CW2044" s="18"/>
      <c r="CX2044" s="18"/>
      <c r="CY2044" s="18"/>
      <c r="CZ2044" s="18"/>
      <c r="DA2044" s="18"/>
      <c r="DB2044" s="18"/>
      <c r="DC2044" s="18"/>
      <c r="DD2044" s="18"/>
      <c r="DE2044" s="18"/>
      <c r="DF2044" s="18"/>
      <c r="DG2044" s="18"/>
      <c r="DH2044" s="18"/>
      <c r="DI2044" s="18"/>
      <c r="DJ2044" s="18"/>
      <c r="DK2044" s="18"/>
      <c r="DL2044" s="18"/>
      <c r="DM2044" s="18"/>
      <c r="DN2044" s="18"/>
      <c r="DO2044" s="18"/>
      <c r="DP2044" s="18"/>
      <c r="DQ2044" s="18"/>
    </row>
    <row r="2045" spans="19:121" x14ac:dyDescent="0.25">
      <c r="S2045" s="29"/>
      <c r="W2045" s="18"/>
      <c r="X2045" s="18"/>
      <c r="Y2045" s="18"/>
      <c r="Z2045" s="18"/>
      <c r="AA2045" s="18"/>
      <c r="AB2045" s="18"/>
      <c r="AC2045" s="18"/>
      <c r="AD2045" s="18"/>
      <c r="AE2045" s="18"/>
      <c r="AF2045" s="18"/>
      <c r="AG2045" s="18"/>
      <c r="AH2045" s="18"/>
      <c r="AI2045" s="18"/>
      <c r="AJ2045" s="18"/>
      <c r="AK2045" s="18"/>
      <c r="AL2045" s="18"/>
      <c r="AM2045" s="18"/>
      <c r="AN2045" s="18"/>
      <c r="AO2045" s="18"/>
      <c r="AP2045" s="18"/>
      <c r="AQ2045" s="18"/>
      <c r="AR2045" s="18"/>
      <c r="AS2045" s="18"/>
      <c r="AT2045" s="18"/>
      <c r="AU2045" s="18"/>
      <c r="AV2045" s="18"/>
      <c r="AW2045" s="18"/>
      <c r="AX2045" s="18"/>
      <c r="AY2045" s="18"/>
      <c r="AZ2045" s="18"/>
      <c r="BA2045" s="18"/>
      <c r="BB2045" s="18"/>
      <c r="BC2045" s="18"/>
      <c r="BD2045" s="18"/>
      <c r="BE2045" s="18"/>
      <c r="BF2045" s="18"/>
      <c r="BG2045" s="18"/>
      <c r="BH2045" s="18"/>
      <c r="BI2045" s="18"/>
      <c r="BJ2045" s="18"/>
      <c r="BK2045" s="18"/>
      <c r="BL2045" s="18"/>
      <c r="BM2045" s="18"/>
      <c r="BN2045" s="18"/>
      <c r="BO2045" s="18"/>
      <c r="BP2045" s="18"/>
      <c r="BQ2045" s="18"/>
      <c r="BR2045" s="18"/>
      <c r="BS2045" s="18"/>
      <c r="BT2045" s="18"/>
      <c r="BU2045" s="18"/>
      <c r="BV2045" s="18"/>
      <c r="BW2045" s="18"/>
      <c r="BX2045" s="18"/>
      <c r="BY2045" s="18"/>
      <c r="BZ2045" s="18"/>
      <c r="CA2045" s="18"/>
      <c r="CB2045" s="18"/>
      <c r="CC2045" s="18"/>
      <c r="CD2045" s="18"/>
      <c r="CE2045" s="18"/>
      <c r="CF2045" s="18"/>
      <c r="CG2045" s="18"/>
      <c r="CH2045" s="18"/>
      <c r="CI2045" s="18"/>
      <c r="CJ2045" s="18"/>
      <c r="CK2045" s="18"/>
      <c r="CL2045" s="18"/>
      <c r="CM2045" s="18"/>
      <c r="CN2045" s="18"/>
      <c r="CO2045" s="18"/>
      <c r="CP2045" s="18"/>
      <c r="CQ2045" s="18"/>
      <c r="CR2045" s="18"/>
      <c r="CS2045" s="18"/>
      <c r="CT2045" s="18"/>
      <c r="CU2045" s="18"/>
      <c r="CV2045" s="18"/>
      <c r="CW2045" s="18"/>
      <c r="CX2045" s="18"/>
      <c r="CY2045" s="18"/>
      <c r="CZ2045" s="18"/>
      <c r="DA2045" s="18"/>
      <c r="DB2045" s="18"/>
      <c r="DC2045" s="18"/>
      <c r="DD2045" s="18"/>
      <c r="DE2045" s="18"/>
      <c r="DF2045" s="18"/>
      <c r="DG2045" s="18"/>
      <c r="DH2045" s="18"/>
      <c r="DI2045" s="18"/>
      <c r="DJ2045" s="18"/>
      <c r="DK2045" s="18"/>
      <c r="DL2045" s="18"/>
      <c r="DM2045" s="18"/>
      <c r="DN2045" s="18"/>
      <c r="DO2045" s="18"/>
      <c r="DP2045" s="18"/>
      <c r="DQ2045" s="18"/>
    </row>
    <row r="2046" spans="19:121" x14ac:dyDescent="0.25">
      <c r="S2046" s="29"/>
      <c r="W2046" s="18"/>
      <c r="X2046" s="18"/>
      <c r="Y2046" s="18"/>
      <c r="Z2046" s="18"/>
      <c r="AA2046" s="18"/>
      <c r="AB2046" s="18"/>
      <c r="AC2046" s="18"/>
      <c r="AD2046" s="18"/>
      <c r="AE2046" s="18"/>
      <c r="AF2046" s="18"/>
      <c r="AG2046" s="18"/>
      <c r="AH2046" s="18"/>
      <c r="AI2046" s="18"/>
      <c r="AJ2046" s="18"/>
      <c r="AK2046" s="18"/>
      <c r="AL2046" s="18"/>
      <c r="AM2046" s="18"/>
      <c r="AN2046" s="18"/>
      <c r="AO2046" s="18"/>
      <c r="AP2046" s="18"/>
      <c r="AQ2046" s="18"/>
      <c r="AR2046" s="18"/>
      <c r="AS2046" s="18"/>
      <c r="AT2046" s="18"/>
      <c r="AU2046" s="18"/>
      <c r="AV2046" s="18"/>
      <c r="AW2046" s="18"/>
      <c r="AX2046" s="18"/>
      <c r="AY2046" s="18"/>
      <c r="AZ2046" s="18"/>
      <c r="BA2046" s="18"/>
      <c r="BB2046" s="18"/>
      <c r="BC2046" s="18"/>
      <c r="BD2046" s="18"/>
      <c r="BE2046" s="18"/>
      <c r="BF2046" s="18"/>
      <c r="BG2046" s="18"/>
      <c r="BH2046" s="18"/>
      <c r="BI2046" s="18"/>
      <c r="BJ2046" s="18"/>
      <c r="BK2046" s="18"/>
      <c r="BL2046" s="18"/>
      <c r="BM2046" s="18"/>
      <c r="BN2046" s="18"/>
      <c r="BO2046" s="18"/>
      <c r="BP2046" s="18"/>
      <c r="BQ2046" s="18"/>
      <c r="BR2046" s="18"/>
      <c r="BS2046" s="18"/>
      <c r="BT2046" s="18"/>
      <c r="BU2046" s="18"/>
      <c r="BV2046" s="18"/>
      <c r="BW2046" s="18"/>
      <c r="BX2046" s="18"/>
      <c r="BY2046" s="18"/>
      <c r="BZ2046" s="18"/>
      <c r="CA2046" s="18"/>
      <c r="CB2046" s="18"/>
      <c r="CC2046" s="18"/>
      <c r="CD2046" s="18"/>
      <c r="CE2046" s="18"/>
      <c r="CF2046" s="18"/>
      <c r="CG2046" s="18"/>
      <c r="CH2046" s="18"/>
      <c r="CI2046" s="18"/>
      <c r="CJ2046" s="18"/>
      <c r="CK2046" s="18"/>
      <c r="CL2046" s="18"/>
      <c r="CM2046" s="18"/>
      <c r="CN2046" s="18"/>
      <c r="CO2046" s="18"/>
      <c r="CP2046" s="18"/>
      <c r="CQ2046" s="18"/>
      <c r="CR2046" s="18"/>
      <c r="CS2046" s="18"/>
      <c r="CT2046" s="18"/>
      <c r="CU2046" s="18"/>
      <c r="CV2046" s="18"/>
      <c r="CW2046" s="18"/>
      <c r="CX2046" s="18"/>
      <c r="CY2046" s="18"/>
      <c r="CZ2046" s="18"/>
      <c r="DA2046" s="18"/>
      <c r="DB2046" s="18"/>
      <c r="DC2046" s="18"/>
      <c r="DD2046" s="18"/>
      <c r="DE2046" s="18"/>
      <c r="DF2046" s="18"/>
      <c r="DG2046" s="18"/>
      <c r="DH2046" s="18"/>
      <c r="DI2046" s="18"/>
      <c r="DJ2046" s="18"/>
      <c r="DK2046" s="18"/>
      <c r="DL2046" s="18"/>
      <c r="DM2046" s="18"/>
      <c r="DN2046" s="18"/>
      <c r="DO2046" s="18"/>
      <c r="DP2046" s="18"/>
      <c r="DQ2046" s="18"/>
    </row>
    <row r="2047" spans="19:121" x14ac:dyDescent="0.25">
      <c r="S2047" s="29"/>
      <c r="W2047" s="18"/>
      <c r="X2047" s="18"/>
      <c r="Y2047" s="18"/>
      <c r="Z2047" s="18"/>
      <c r="AA2047" s="18"/>
      <c r="AB2047" s="18"/>
      <c r="AC2047" s="18"/>
      <c r="AD2047" s="18"/>
      <c r="AE2047" s="18"/>
      <c r="AF2047" s="18"/>
      <c r="AG2047" s="18"/>
      <c r="AH2047" s="18"/>
      <c r="AI2047" s="18"/>
      <c r="AJ2047" s="18"/>
      <c r="AK2047" s="18"/>
      <c r="AL2047" s="18"/>
      <c r="AM2047" s="18"/>
      <c r="AN2047" s="18"/>
      <c r="AO2047" s="18"/>
      <c r="AP2047" s="18"/>
      <c r="AQ2047" s="18"/>
      <c r="AR2047" s="18"/>
      <c r="AS2047" s="18"/>
      <c r="AT2047" s="18"/>
      <c r="AU2047" s="18"/>
      <c r="AV2047" s="18"/>
      <c r="AW2047" s="18"/>
      <c r="AX2047" s="18"/>
      <c r="AY2047" s="18"/>
      <c r="AZ2047" s="18"/>
      <c r="BA2047" s="18"/>
      <c r="BB2047" s="18"/>
      <c r="BC2047" s="18"/>
      <c r="BD2047" s="18"/>
      <c r="BE2047" s="18"/>
      <c r="BF2047" s="18"/>
      <c r="BG2047" s="18"/>
      <c r="BH2047" s="18"/>
      <c r="BI2047" s="18"/>
      <c r="BJ2047" s="18"/>
      <c r="BK2047" s="18"/>
      <c r="BL2047" s="18"/>
      <c r="BM2047" s="18"/>
      <c r="BN2047" s="18"/>
      <c r="BO2047" s="18"/>
      <c r="BP2047" s="18"/>
      <c r="BQ2047" s="18"/>
      <c r="BR2047" s="18"/>
      <c r="BS2047" s="18"/>
      <c r="BT2047" s="18"/>
      <c r="BU2047" s="18"/>
      <c r="BV2047" s="18"/>
      <c r="BW2047" s="18"/>
      <c r="BX2047" s="18"/>
      <c r="BY2047" s="18"/>
      <c r="BZ2047" s="18"/>
      <c r="CA2047" s="18"/>
      <c r="CB2047" s="18"/>
      <c r="CC2047" s="18"/>
      <c r="CD2047" s="18"/>
      <c r="CE2047" s="18"/>
      <c r="CF2047" s="18"/>
      <c r="CG2047" s="18"/>
      <c r="CH2047" s="18"/>
      <c r="CI2047" s="18"/>
      <c r="CJ2047" s="18"/>
      <c r="CK2047" s="18"/>
      <c r="CL2047" s="18"/>
      <c r="CM2047" s="18"/>
      <c r="CN2047" s="18"/>
      <c r="CO2047" s="18"/>
      <c r="CP2047" s="18"/>
      <c r="CQ2047" s="18"/>
      <c r="CR2047" s="18"/>
      <c r="CS2047" s="18"/>
      <c r="CT2047" s="18"/>
      <c r="CU2047" s="18"/>
      <c r="CV2047" s="18"/>
      <c r="CW2047" s="18"/>
      <c r="CX2047" s="18"/>
      <c r="CY2047" s="18"/>
      <c r="CZ2047" s="18"/>
      <c r="DA2047" s="18"/>
      <c r="DB2047" s="18"/>
      <c r="DC2047" s="18"/>
      <c r="DD2047" s="18"/>
      <c r="DE2047" s="18"/>
      <c r="DF2047" s="18"/>
      <c r="DG2047" s="18"/>
      <c r="DH2047" s="18"/>
      <c r="DI2047" s="18"/>
      <c r="DJ2047" s="18"/>
      <c r="DK2047" s="18"/>
      <c r="DL2047" s="18"/>
      <c r="DM2047" s="18"/>
      <c r="DN2047" s="18"/>
      <c r="DO2047" s="18"/>
      <c r="DP2047" s="18"/>
      <c r="DQ2047" s="18"/>
    </row>
    <row r="2048" spans="19:121" x14ac:dyDescent="0.25">
      <c r="S2048" s="29"/>
      <c r="W2048" s="18"/>
      <c r="X2048" s="18"/>
      <c r="Y2048" s="18"/>
      <c r="Z2048" s="18"/>
      <c r="AA2048" s="18"/>
      <c r="AB2048" s="18"/>
      <c r="AC2048" s="18"/>
      <c r="AD2048" s="18"/>
      <c r="AE2048" s="18"/>
      <c r="AF2048" s="18"/>
      <c r="AG2048" s="18"/>
      <c r="AH2048" s="18"/>
      <c r="AI2048" s="18"/>
      <c r="AJ2048" s="18"/>
      <c r="AK2048" s="18"/>
      <c r="AL2048" s="18"/>
      <c r="AM2048" s="18"/>
      <c r="AN2048" s="18"/>
      <c r="AO2048" s="18"/>
      <c r="AP2048" s="18"/>
      <c r="AQ2048" s="18"/>
      <c r="AR2048" s="18"/>
      <c r="AS2048" s="18"/>
      <c r="AT2048" s="18"/>
      <c r="AU2048" s="18"/>
      <c r="AV2048" s="18"/>
      <c r="AW2048" s="18"/>
      <c r="AX2048" s="18"/>
      <c r="AY2048" s="18"/>
      <c r="AZ2048" s="18"/>
      <c r="BA2048" s="18"/>
      <c r="BB2048" s="18"/>
      <c r="BC2048" s="18"/>
      <c r="BD2048" s="18"/>
      <c r="BE2048" s="18"/>
      <c r="BF2048" s="18"/>
      <c r="BG2048" s="18"/>
      <c r="BH2048" s="18"/>
      <c r="BI2048" s="18"/>
      <c r="BJ2048" s="18"/>
      <c r="BK2048" s="18"/>
      <c r="BL2048" s="18"/>
      <c r="BM2048" s="18"/>
      <c r="BN2048" s="18"/>
      <c r="BO2048" s="18"/>
      <c r="BP2048" s="18"/>
      <c r="BQ2048" s="18"/>
      <c r="BR2048" s="18"/>
      <c r="BS2048" s="18"/>
      <c r="BT2048" s="18"/>
      <c r="BU2048" s="18"/>
      <c r="BV2048" s="18"/>
      <c r="BW2048" s="18"/>
      <c r="BX2048" s="18"/>
      <c r="BY2048" s="18"/>
      <c r="BZ2048" s="18"/>
      <c r="CA2048" s="18"/>
      <c r="CB2048" s="18"/>
      <c r="CC2048" s="18"/>
      <c r="CD2048" s="18"/>
      <c r="CE2048" s="18"/>
      <c r="CF2048" s="18"/>
      <c r="CG2048" s="18"/>
      <c r="CH2048" s="18"/>
      <c r="CI2048" s="18"/>
      <c r="CJ2048" s="18"/>
      <c r="CK2048" s="18"/>
      <c r="CL2048" s="18"/>
      <c r="CM2048" s="18"/>
      <c r="CN2048" s="18"/>
      <c r="CO2048" s="18"/>
      <c r="CP2048" s="18"/>
      <c r="CQ2048" s="18"/>
      <c r="CR2048" s="18"/>
      <c r="CS2048" s="18"/>
      <c r="CT2048" s="18"/>
      <c r="CU2048" s="18"/>
      <c r="CV2048" s="18"/>
      <c r="CW2048" s="18"/>
      <c r="CX2048" s="18"/>
      <c r="CY2048" s="18"/>
      <c r="CZ2048" s="18"/>
      <c r="DA2048" s="18"/>
      <c r="DB2048" s="18"/>
      <c r="DC2048" s="18"/>
      <c r="DD2048" s="18"/>
      <c r="DE2048" s="18"/>
      <c r="DF2048" s="18"/>
      <c r="DG2048" s="18"/>
      <c r="DH2048" s="18"/>
      <c r="DI2048" s="18"/>
      <c r="DJ2048" s="18"/>
      <c r="DK2048" s="18"/>
      <c r="DL2048" s="18"/>
      <c r="DM2048" s="18"/>
      <c r="DN2048" s="18"/>
      <c r="DO2048" s="18"/>
      <c r="DP2048" s="18"/>
      <c r="DQ2048" s="18"/>
    </row>
    <row r="2049" spans="19:121" x14ac:dyDescent="0.25">
      <c r="S2049" s="29"/>
      <c r="W2049" s="18"/>
      <c r="X2049" s="18"/>
      <c r="Y2049" s="18"/>
      <c r="Z2049" s="18"/>
      <c r="AA2049" s="18"/>
      <c r="AB2049" s="18"/>
      <c r="AC2049" s="18"/>
      <c r="AD2049" s="18"/>
      <c r="AE2049" s="18"/>
      <c r="AF2049" s="18"/>
      <c r="AG2049" s="18"/>
      <c r="AH2049" s="18"/>
      <c r="AI2049" s="18"/>
      <c r="AJ2049" s="18"/>
      <c r="AK2049" s="18"/>
      <c r="AL2049" s="18"/>
      <c r="AM2049" s="18"/>
      <c r="AN2049" s="18"/>
      <c r="AO2049" s="18"/>
      <c r="AP2049" s="18"/>
      <c r="AQ2049" s="18"/>
      <c r="AR2049" s="18"/>
      <c r="AS2049" s="18"/>
      <c r="AT2049" s="18"/>
      <c r="AU2049" s="18"/>
      <c r="AV2049" s="18"/>
      <c r="AW2049" s="18"/>
      <c r="AX2049" s="18"/>
      <c r="AY2049" s="18"/>
      <c r="AZ2049" s="18"/>
      <c r="BA2049" s="18"/>
      <c r="BB2049" s="18"/>
      <c r="BC2049" s="18"/>
      <c r="BD2049" s="18"/>
      <c r="BE2049" s="18"/>
      <c r="BF2049" s="18"/>
      <c r="BG2049" s="18"/>
      <c r="BH2049" s="18"/>
      <c r="BI2049" s="18"/>
      <c r="BJ2049" s="18"/>
      <c r="BK2049" s="18"/>
      <c r="BL2049" s="18"/>
      <c r="BM2049" s="18"/>
      <c r="BN2049" s="18"/>
      <c r="BO2049" s="18"/>
      <c r="BP2049" s="18"/>
      <c r="BQ2049" s="18"/>
      <c r="BR2049" s="18"/>
      <c r="BS2049" s="18"/>
      <c r="BT2049" s="18"/>
      <c r="BU2049" s="18"/>
      <c r="BV2049" s="18"/>
      <c r="BW2049" s="18"/>
      <c r="BX2049" s="18"/>
      <c r="BY2049" s="18"/>
      <c r="BZ2049" s="18"/>
      <c r="CA2049" s="18"/>
      <c r="CB2049" s="18"/>
      <c r="CC2049" s="18"/>
      <c r="CD2049" s="18"/>
      <c r="CE2049" s="18"/>
      <c r="CF2049" s="18"/>
      <c r="CG2049" s="18"/>
      <c r="CH2049" s="18"/>
      <c r="CI2049" s="18"/>
      <c r="CJ2049" s="18"/>
      <c r="CK2049" s="18"/>
      <c r="CL2049" s="18"/>
      <c r="CM2049" s="18"/>
      <c r="CN2049" s="18"/>
      <c r="CO2049" s="18"/>
      <c r="CP2049" s="18"/>
      <c r="CQ2049" s="18"/>
      <c r="CR2049" s="18"/>
      <c r="CS2049" s="18"/>
      <c r="CT2049" s="18"/>
      <c r="CU2049" s="18"/>
      <c r="CV2049" s="18"/>
      <c r="CW2049" s="18"/>
      <c r="CX2049" s="18"/>
      <c r="CY2049" s="18"/>
      <c r="CZ2049" s="18"/>
      <c r="DA2049" s="18"/>
      <c r="DB2049" s="18"/>
      <c r="DC2049" s="18"/>
      <c r="DD2049" s="18"/>
      <c r="DE2049" s="18"/>
      <c r="DF2049" s="18"/>
      <c r="DG2049" s="18"/>
      <c r="DH2049" s="18"/>
      <c r="DI2049" s="18"/>
      <c r="DJ2049" s="18"/>
      <c r="DK2049" s="18"/>
      <c r="DL2049" s="18"/>
      <c r="DM2049" s="18"/>
      <c r="DN2049" s="18"/>
      <c r="DO2049" s="18"/>
      <c r="DP2049" s="18"/>
      <c r="DQ2049" s="18"/>
    </row>
    <row r="2050" spans="19:121" x14ac:dyDescent="0.25">
      <c r="S2050" s="29"/>
      <c r="W2050" s="18"/>
      <c r="X2050" s="18"/>
      <c r="Y2050" s="18"/>
      <c r="Z2050" s="18"/>
      <c r="AA2050" s="18"/>
      <c r="AB2050" s="18"/>
      <c r="AC2050" s="18"/>
      <c r="AD2050" s="18"/>
      <c r="AE2050" s="18"/>
      <c r="AF2050" s="18"/>
      <c r="AG2050" s="18"/>
      <c r="AH2050" s="18"/>
      <c r="AI2050" s="18"/>
      <c r="AJ2050" s="18"/>
      <c r="AK2050" s="18"/>
      <c r="AL2050" s="18"/>
      <c r="AM2050" s="18"/>
      <c r="AN2050" s="18"/>
      <c r="AO2050" s="18"/>
      <c r="AP2050" s="18"/>
      <c r="AQ2050" s="18"/>
      <c r="AR2050" s="18"/>
      <c r="AS2050" s="18"/>
      <c r="AT2050" s="18"/>
      <c r="AU2050" s="18"/>
      <c r="AV2050" s="18"/>
      <c r="AW2050" s="18"/>
      <c r="AX2050" s="18"/>
      <c r="AY2050" s="18"/>
      <c r="AZ2050" s="18"/>
      <c r="BA2050" s="18"/>
      <c r="BB2050" s="18"/>
      <c r="BC2050" s="18"/>
      <c r="BD2050" s="18"/>
      <c r="BE2050" s="18"/>
      <c r="BF2050" s="18"/>
      <c r="BG2050" s="18"/>
      <c r="BH2050" s="18"/>
      <c r="BI2050" s="18"/>
      <c r="BJ2050" s="18"/>
      <c r="BK2050" s="18"/>
      <c r="BL2050" s="18"/>
      <c r="BM2050" s="18"/>
      <c r="BN2050" s="18"/>
      <c r="BO2050" s="18"/>
      <c r="BP2050" s="18"/>
      <c r="BQ2050" s="18"/>
      <c r="BR2050" s="18"/>
      <c r="BS2050" s="18"/>
      <c r="BT2050" s="18"/>
      <c r="BU2050" s="18"/>
      <c r="BV2050" s="18"/>
      <c r="BW2050" s="18"/>
      <c r="BX2050" s="18"/>
      <c r="BY2050" s="18"/>
      <c r="BZ2050" s="18"/>
      <c r="CA2050" s="18"/>
      <c r="CB2050" s="18"/>
      <c r="CC2050" s="18"/>
      <c r="CD2050" s="18"/>
      <c r="CE2050" s="18"/>
      <c r="CF2050" s="18"/>
      <c r="CG2050" s="18"/>
      <c r="CH2050" s="18"/>
      <c r="CI2050" s="18"/>
      <c r="CJ2050" s="18"/>
      <c r="CK2050" s="18"/>
      <c r="CL2050" s="18"/>
      <c r="CM2050" s="18"/>
      <c r="CN2050" s="18"/>
      <c r="CO2050" s="18"/>
      <c r="CP2050" s="18"/>
      <c r="CQ2050" s="18"/>
      <c r="CR2050" s="18"/>
      <c r="CS2050" s="18"/>
      <c r="CT2050" s="18"/>
      <c r="CU2050" s="18"/>
      <c r="CV2050" s="18"/>
      <c r="CW2050" s="18"/>
      <c r="CX2050" s="18"/>
      <c r="CY2050" s="18"/>
      <c r="CZ2050" s="18"/>
      <c r="DA2050" s="18"/>
      <c r="DB2050" s="18"/>
      <c r="DC2050" s="18"/>
      <c r="DD2050" s="18"/>
      <c r="DE2050" s="18"/>
      <c r="DF2050" s="18"/>
      <c r="DG2050" s="18"/>
      <c r="DH2050" s="18"/>
      <c r="DI2050" s="18"/>
      <c r="DJ2050" s="18"/>
      <c r="DK2050" s="18"/>
      <c r="DL2050" s="18"/>
      <c r="DM2050" s="18"/>
      <c r="DN2050" s="18"/>
      <c r="DO2050" s="18"/>
      <c r="DP2050" s="18"/>
      <c r="DQ2050" s="18"/>
    </row>
    <row r="2051" spans="19:121" x14ac:dyDescent="0.25">
      <c r="S2051" s="29"/>
      <c r="W2051" s="18"/>
      <c r="X2051" s="18"/>
      <c r="Y2051" s="18"/>
      <c r="Z2051" s="18"/>
      <c r="AA2051" s="18"/>
      <c r="AB2051" s="18"/>
      <c r="AC2051" s="18"/>
      <c r="AD2051" s="18"/>
      <c r="AE2051" s="18"/>
      <c r="AF2051" s="18"/>
      <c r="AG2051" s="18"/>
      <c r="AH2051" s="18"/>
      <c r="AI2051" s="18"/>
      <c r="AJ2051" s="18"/>
      <c r="AK2051" s="18"/>
      <c r="AL2051" s="18"/>
      <c r="AM2051" s="18"/>
      <c r="AN2051" s="18"/>
      <c r="AO2051" s="18"/>
      <c r="AP2051" s="18"/>
      <c r="AQ2051" s="18"/>
      <c r="AR2051" s="18"/>
      <c r="AS2051" s="18"/>
      <c r="AT2051" s="18"/>
      <c r="AU2051" s="18"/>
      <c r="AV2051" s="18"/>
      <c r="AW2051" s="18"/>
      <c r="AX2051" s="18"/>
      <c r="AY2051" s="18"/>
      <c r="AZ2051" s="18"/>
      <c r="BA2051" s="18"/>
      <c r="BB2051" s="18"/>
      <c r="BC2051" s="18"/>
      <c r="BD2051" s="18"/>
      <c r="BE2051" s="18"/>
      <c r="BF2051" s="18"/>
      <c r="BG2051" s="18"/>
      <c r="BH2051" s="18"/>
      <c r="BI2051" s="18"/>
      <c r="BJ2051" s="18"/>
      <c r="BK2051" s="18"/>
      <c r="BL2051" s="18"/>
      <c r="BM2051" s="18"/>
      <c r="BN2051" s="18"/>
      <c r="BO2051" s="18"/>
      <c r="BP2051" s="18"/>
      <c r="BQ2051" s="18"/>
      <c r="BR2051" s="18"/>
      <c r="BS2051" s="18"/>
      <c r="BT2051" s="18"/>
      <c r="BU2051" s="18"/>
      <c r="BV2051" s="18"/>
      <c r="BW2051" s="18"/>
      <c r="BX2051" s="18"/>
      <c r="BY2051" s="18"/>
      <c r="BZ2051" s="18"/>
      <c r="CA2051" s="18"/>
      <c r="CB2051" s="18"/>
      <c r="CC2051" s="18"/>
      <c r="CD2051" s="18"/>
      <c r="CE2051" s="18"/>
      <c r="CF2051" s="18"/>
      <c r="CG2051" s="18"/>
      <c r="CH2051" s="18"/>
      <c r="CI2051" s="18"/>
      <c r="CJ2051" s="18"/>
      <c r="CK2051" s="18"/>
      <c r="CL2051" s="18"/>
      <c r="CM2051" s="18"/>
      <c r="CN2051" s="18"/>
      <c r="CO2051" s="18"/>
      <c r="CP2051" s="18"/>
      <c r="CQ2051" s="18"/>
      <c r="CR2051" s="18"/>
      <c r="CS2051" s="18"/>
      <c r="CT2051" s="18"/>
      <c r="CU2051" s="18"/>
      <c r="CV2051" s="18"/>
      <c r="CW2051" s="18"/>
      <c r="CX2051" s="18"/>
      <c r="CY2051" s="18"/>
      <c r="CZ2051" s="18"/>
      <c r="DA2051" s="18"/>
      <c r="DB2051" s="18"/>
      <c r="DC2051" s="18"/>
      <c r="DD2051" s="18"/>
      <c r="DE2051" s="18"/>
      <c r="DF2051" s="18"/>
      <c r="DG2051" s="18"/>
      <c r="DH2051" s="18"/>
      <c r="DI2051" s="18"/>
      <c r="DJ2051" s="18"/>
      <c r="DK2051" s="18"/>
      <c r="DL2051" s="18"/>
      <c r="DM2051" s="18"/>
      <c r="DN2051" s="18"/>
      <c r="DO2051" s="18"/>
      <c r="DP2051" s="18"/>
      <c r="DQ2051" s="18"/>
    </row>
    <row r="2052" spans="19:121" x14ac:dyDescent="0.25">
      <c r="S2052" s="29"/>
      <c r="W2052" s="18"/>
      <c r="X2052" s="18"/>
      <c r="Y2052" s="18"/>
      <c r="Z2052" s="18"/>
      <c r="AA2052" s="18"/>
      <c r="AB2052" s="18"/>
      <c r="AC2052" s="18"/>
      <c r="AD2052" s="18"/>
      <c r="AE2052" s="18"/>
      <c r="AF2052" s="18"/>
      <c r="AG2052" s="18"/>
      <c r="AH2052" s="18"/>
      <c r="AI2052" s="18"/>
      <c r="AJ2052" s="18"/>
      <c r="AK2052" s="18"/>
      <c r="AL2052" s="18"/>
      <c r="AM2052" s="18"/>
      <c r="AN2052" s="18"/>
      <c r="AO2052" s="18"/>
      <c r="AP2052" s="18"/>
      <c r="AQ2052" s="18"/>
      <c r="AR2052" s="18"/>
      <c r="AS2052" s="18"/>
      <c r="AT2052" s="18"/>
      <c r="AU2052" s="18"/>
      <c r="AV2052" s="18"/>
      <c r="AW2052" s="18"/>
      <c r="AX2052" s="18"/>
      <c r="AY2052" s="18"/>
      <c r="AZ2052" s="18"/>
      <c r="BA2052" s="18"/>
      <c r="BB2052" s="18"/>
      <c r="BC2052" s="18"/>
      <c r="BD2052" s="18"/>
      <c r="BE2052" s="18"/>
      <c r="BF2052" s="18"/>
      <c r="BG2052" s="18"/>
      <c r="BH2052" s="18"/>
      <c r="BI2052" s="18"/>
      <c r="BJ2052" s="18"/>
      <c r="BK2052" s="18"/>
      <c r="BL2052" s="18"/>
      <c r="BM2052" s="18"/>
      <c r="BN2052" s="18"/>
      <c r="BO2052" s="18"/>
      <c r="BP2052" s="18"/>
      <c r="BQ2052" s="18"/>
      <c r="BR2052" s="18"/>
      <c r="BS2052" s="18"/>
      <c r="BT2052" s="18"/>
      <c r="BU2052" s="18"/>
      <c r="BV2052" s="18"/>
      <c r="BW2052" s="18"/>
      <c r="BX2052" s="18"/>
      <c r="BY2052" s="18"/>
      <c r="BZ2052" s="18"/>
      <c r="CA2052" s="18"/>
      <c r="CB2052" s="18"/>
      <c r="CC2052" s="18"/>
      <c r="CD2052" s="18"/>
      <c r="CE2052" s="18"/>
      <c r="CF2052" s="18"/>
      <c r="CG2052" s="18"/>
      <c r="CH2052" s="18"/>
      <c r="CI2052" s="18"/>
      <c r="CJ2052" s="18"/>
      <c r="CK2052" s="18"/>
      <c r="CL2052" s="18"/>
      <c r="CM2052" s="18"/>
      <c r="CN2052" s="18"/>
      <c r="CO2052" s="18"/>
      <c r="CP2052" s="18"/>
      <c r="CQ2052" s="18"/>
      <c r="CR2052" s="18"/>
      <c r="CS2052" s="18"/>
      <c r="CT2052" s="18"/>
      <c r="CU2052" s="18"/>
      <c r="CV2052" s="18"/>
      <c r="CW2052" s="18"/>
      <c r="CX2052" s="18"/>
      <c r="CY2052" s="18"/>
      <c r="CZ2052" s="18"/>
      <c r="DA2052" s="18"/>
      <c r="DB2052" s="18"/>
      <c r="DC2052" s="18"/>
      <c r="DD2052" s="18"/>
      <c r="DE2052" s="18"/>
      <c r="DF2052" s="18"/>
      <c r="DG2052" s="18"/>
      <c r="DH2052" s="18"/>
      <c r="DI2052" s="18"/>
      <c r="DJ2052" s="18"/>
      <c r="DK2052" s="18"/>
      <c r="DL2052" s="18"/>
      <c r="DM2052" s="18"/>
      <c r="DN2052" s="18"/>
      <c r="DO2052" s="18"/>
      <c r="DP2052" s="18"/>
      <c r="DQ2052" s="18"/>
    </row>
    <row r="2053" spans="19:121" x14ac:dyDescent="0.25">
      <c r="S2053" s="29"/>
      <c r="W2053" s="18"/>
      <c r="X2053" s="18"/>
      <c r="Y2053" s="18"/>
      <c r="Z2053" s="18"/>
      <c r="AA2053" s="18"/>
      <c r="AB2053" s="18"/>
      <c r="AC2053" s="18"/>
      <c r="AD2053" s="18"/>
      <c r="AE2053" s="18"/>
      <c r="AF2053" s="18"/>
      <c r="AG2053" s="18"/>
      <c r="AH2053" s="18"/>
      <c r="AI2053" s="18"/>
      <c r="AJ2053" s="18"/>
      <c r="AK2053" s="18"/>
      <c r="AL2053" s="18"/>
      <c r="AM2053" s="18"/>
      <c r="AN2053" s="18"/>
      <c r="AO2053" s="18"/>
      <c r="AP2053" s="18"/>
      <c r="AQ2053" s="18"/>
      <c r="AR2053" s="18"/>
      <c r="AS2053" s="18"/>
      <c r="AT2053" s="18"/>
      <c r="AU2053" s="18"/>
      <c r="AV2053" s="18"/>
      <c r="AW2053" s="18"/>
      <c r="AX2053" s="18"/>
      <c r="AY2053" s="18"/>
      <c r="AZ2053" s="18"/>
      <c r="BA2053" s="18"/>
      <c r="BB2053" s="18"/>
      <c r="BC2053" s="18"/>
      <c r="BD2053" s="18"/>
      <c r="BE2053" s="18"/>
      <c r="BF2053" s="18"/>
      <c r="BG2053" s="18"/>
      <c r="BH2053" s="18"/>
      <c r="BI2053" s="18"/>
      <c r="BJ2053" s="18"/>
      <c r="BK2053" s="18"/>
      <c r="BL2053" s="18"/>
      <c r="BM2053" s="18"/>
      <c r="BN2053" s="18"/>
      <c r="BO2053" s="18"/>
      <c r="BP2053" s="18"/>
      <c r="BQ2053" s="18"/>
      <c r="BR2053" s="18"/>
      <c r="BS2053" s="18"/>
      <c r="BT2053" s="18"/>
      <c r="BU2053" s="18"/>
      <c r="BV2053" s="18"/>
      <c r="BW2053" s="18"/>
      <c r="BX2053" s="18"/>
      <c r="BY2053" s="18"/>
      <c r="BZ2053" s="18"/>
      <c r="CA2053" s="18"/>
      <c r="CB2053" s="18"/>
      <c r="CC2053" s="18"/>
      <c r="CD2053" s="18"/>
      <c r="CE2053" s="18"/>
      <c r="CF2053" s="18"/>
      <c r="CG2053" s="18"/>
      <c r="CH2053" s="18"/>
      <c r="CI2053" s="18"/>
      <c r="CJ2053" s="18"/>
      <c r="CK2053" s="18"/>
      <c r="CL2053" s="18"/>
      <c r="CM2053" s="18"/>
      <c r="CN2053" s="18"/>
      <c r="CO2053" s="18"/>
      <c r="CP2053" s="18"/>
      <c r="CQ2053" s="18"/>
      <c r="CR2053" s="18"/>
      <c r="CS2053" s="18"/>
      <c r="CT2053" s="18"/>
      <c r="CU2053" s="18"/>
      <c r="CV2053" s="18"/>
      <c r="CW2053" s="18"/>
      <c r="CX2053" s="18"/>
      <c r="CY2053" s="18"/>
      <c r="CZ2053" s="18"/>
      <c r="DA2053" s="18"/>
      <c r="DB2053" s="18"/>
      <c r="DC2053" s="18"/>
      <c r="DD2053" s="18"/>
      <c r="DE2053" s="18"/>
      <c r="DF2053" s="18"/>
      <c r="DG2053" s="18"/>
      <c r="DH2053" s="18"/>
      <c r="DI2053" s="18"/>
      <c r="DJ2053" s="18"/>
      <c r="DK2053" s="18"/>
      <c r="DL2053" s="18"/>
      <c r="DM2053" s="18"/>
      <c r="DN2053" s="18"/>
      <c r="DO2053" s="18"/>
      <c r="DP2053" s="18"/>
      <c r="DQ2053" s="18"/>
    </row>
    <row r="2054" spans="19:121" x14ac:dyDescent="0.25">
      <c r="S2054" s="29"/>
      <c r="W2054" s="18"/>
      <c r="X2054" s="18"/>
      <c r="Y2054" s="18"/>
      <c r="Z2054" s="18"/>
      <c r="AA2054" s="18"/>
      <c r="AB2054" s="18"/>
      <c r="AC2054" s="18"/>
      <c r="AD2054" s="18"/>
      <c r="AE2054" s="18"/>
      <c r="AF2054" s="18"/>
      <c r="AG2054" s="18"/>
      <c r="AH2054" s="18"/>
      <c r="AI2054" s="18"/>
      <c r="AJ2054" s="18"/>
      <c r="AK2054" s="18"/>
      <c r="AL2054" s="18"/>
      <c r="AM2054" s="18"/>
      <c r="AN2054" s="18"/>
      <c r="AO2054" s="18"/>
      <c r="AP2054" s="18"/>
      <c r="AQ2054" s="18"/>
      <c r="AR2054" s="18"/>
      <c r="AS2054" s="18"/>
      <c r="AT2054" s="18"/>
      <c r="AU2054" s="18"/>
      <c r="AV2054" s="18"/>
      <c r="AW2054" s="18"/>
      <c r="AX2054" s="18"/>
      <c r="AY2054" s="18"/>
      <c r="AZ2054" s="18"/>
      <c r="BA2054" s="18"/>
      <c r="BB2054" s="18"/>
      <c r="BC2054" s="18"/>
      <c r="BD2054" s="18"/>
      <c r="BE2054" s="18"/>
      <c r="BF2054" s="18"/>
      <c r="BG2054" s="18"/>
      <c r="BH2054" s="18"/>
      <c r="BI2054" s="18"/>
      <c r="BJ2054" s="18"/>
      <c r="BK2054" s="18"/>
      <c r="BL2054" s="18"/>
      <c r="BM2054" s="18"/>
      <c r="BN2054" s="18"/>
      <c r="BO2054" s="18"/>
      <c r="BP2054" s="18"/>
      <c r="BQ2054" s="18"/>
      <c r="BR2054" s="18"/>
      <c r="BS2054" s="18"/>
      <c r="BT2054" s="18"/>
      <c r="BU2054" s="18"/>
      <c r="BV2054" s="18"/>
      <c r="BW2054" s="18"/>
      <c r="BX2054" s="18"/>
      <c r="BY2054" s="18"/>
      <c r="BZ2054" s="18"/>
      <c r="CA2054" s="18"/>
      <c r="CB2054" s="18"/>
      <c r="CC2054" s="18"/>
      <c r="CD2054" s="18"/>
      <c r="CE2054" s="18"/>
      <c r="CF2054" s="18"/>
      <c r="CG2054" s="18"/>
      <c r="CH2054" s="18"/>
      <c r="CI2054" s="18"/>
      <c r="CJ2054" s="18"/>
      <c r="CK2054" s="18"/>
      <c r="CL2054" s="18"/>
      <c r="CM2054" s="18"/>
      <c r="CN2054" s="18"/>
      <c r="CO2054" s="18"/>
      <c r="CP2054" s="18"/>
      <c r="CQ2054" s="18"/>
      <c r="CR2054" s="18"/>
      <c r="CS2054" s="18"/>
      <c r="CT2054" s="18"/>
      <c r="CU2054" s="18"/>
      <c r="CV2054" s="18"/>
      <c r="CW2054" s="18"/>
      <c r="CX2054" s="18"/>
      <c r="CY2054" s="18"/>
      <c r="CZ2054" s="18"/>
      <c r="DA2054" s="18"/>
      <c r="DB2054" s="18"/>
      <c r="DC2054" s="18"/>
      <c r="DD2054" s="18"/>
      <c r="DE2054" s="18"/>
      <c r="DF2054" s="18"/>
      <c r="DG2054" s="18"/>
      <c r="DH2054" s="18"/>
      <c r="DI2054" s="18"/>
      <c r="DJ2054" s="18"/>
      <c r="DK2054" s="18"/>
      <c r="DL2054" s="18"/>
      <c r="DM2054" s="18"/>
      <c r="DN2054" s="18"/>
      <c r="DO2054" s="18"/>
      <c r="DP2054" s="18"/>
      <c r="DQ2054" s="18"/>
    </row>
    <row r="2055" spans="19:121" x14ac:dyDescent="0.25">
      <c r="S2055" s="29"/>
      <c r="W2055" s="18"/>
      <c r="X2055" s="18"/>
      <c r="Y2055" s="18"/>
      <c r="Z2055" s="18"/>
      <c r="AA2055" s="18"/>
      <c r="AB2055" s="18"/>
      <c r="AC2055" s="18"/>
      <c r="AD2055" s="18"/>
      <c r="AE2055" s="18"/>
      <c r="AF2055" s="18"/>
      <c r="AG2055" s="18"/>
      <c r="AH2055" s="18"/>
      <c r="AI2055" s="18"/>
      <c r="AJ2055" s="18"/>
      <c r="AK2055" s="18"/>
      <c r="AL2055" s="18"/>
      <c r="AM2055" s="18"/>
      <c r="AN2055" s="18"/>
      <c r="AO2055" s="18"/>
      <c r="AP2055" s="18"/>
      <c r="AQ2055" s="18"/>
      <c r="AR2055" s="18"/>
      <c r="AS2055" s="18"/>
      <c r="AT2055" s="18"/>
      <c r="AU2055" s="18"/>
      <c r="AV2055" s="18"/>
      <c r="AW2055" s="18"/>
      <c r="AX2055" s="18"/>
      <c r="AY2055" s="18"/>
      <c r="AZ2055" s="18"/>
      <c r="BA2055" s="18"/>
      <c r="BB2055" s="18"/>
      <c r="BC2055" s="18"/>
      <c r="BD2055" s="18"/>
      <c r="BE2055" s="18"/>
      <c r="BF2055" s="18"/>
      <c r="BG2055" s="18"/>
      <c r="BH2055" s="18"/>
      <c r="BI2055" s="18"/>
      <c r="BJ2055" s="18"/>
      <c r="BK2055" s="18"/>
      <c r="BL2055" s="18"/>
      <c r="BM2055" s="18"/>
      <c r="BN2055" s="18"/>
      <c r="BO2055" s="18"/>
      <c r="BP2055" s="18"/>
      <c r="BQ2055" s="18"/>
      <c r="BR2055" s="18"/>
      <c r="BS2055" s="18"/>
      <c r="BT2055" s="18"/>
      <c r="BU2055" s="18"/>
      <c r="BV2055" s="18"/>
      <c r="BW2055" s="18"/>
      <c r="BX2055" s="18"/>
      <c r="BY2055" s="18"/>
      <c r="BZ2055" s="18"/>
      <c r="CA2055" s="18"/>
      <c r="CB2055" s="18"/>
      <c r="CC2055" s="18"/>
      <c r="CD2055" s="18"/>
      <c r="CE2055" s="18"/>
      <c r="CF2055" s="18"/>
      <c r="CG2055" s="18"/>
      <c r="CH2055" s="18"/>
      <c r="CI2055" s="18"/>
      <c r="CJ2055" s="18"/>
      <c r="CK2055" s="18"/>
      <c r="CL2055" s="18"/>
      <c r="CM2055" s="18"/>
      <c r="CN2055" s="18"/>
      <c r="CO2055" s="18"/>
      <c r="CP2055" s="18"/>
      <c r="CQ2055" s="18"/>
      <c r="CR2055" s="18"/>
      <c r="CS2055" s="18"/>
      <c r="CT2055" s="18"/>
      <c r="CU2055" s="18"/>
      <c r="CV2055" s="18"/>
      <c r="CW2055" s="18"/>
      <c r="CX2055" s="18"/>
      <c r="CY2055" s="18"/>
      <c r="CZ2055" s="18"/>
      <c r="DA2055" s="18"/>
      <c r="DB2055" s="18"/>
      <c r="DC2055" s="18"/>
      <c r="DD2055" s="18"/>
      <c r="DE2055" s="18"/>
      <c r="DF2055" s="18"/>
      <c r="DG2055" s="18"/>
      <c r="DH2055" s="18"/>
      <c r="DI2055" s="18"/>
      <c r="DJ2055" s="18"/>
      <c r="DK2055" s="18"/>
      <c r="DL2055" s="18"/>
      <c r="DM2055" s="18"/>
      <c r="DN2055" s="18"/>
      <c r="DO2055" s="18"/>
      <c r="DP2055" s="18"/>
      <c r="DQ2055" s="18"/>
    </row>
    <row r="2056" spans="19:121" x14ac:dyDescent="0.25">
      <c r="S2056" s="29"/>
      <c r="W2056" s="18"/>
      <c r="X2056" s="18"/>
      <c r="Y2056" s="18"/>
      <c r="Z2056" s="18"/>
      <c r="AA2056" s="18"/>
      <c r="AB2056" s="18"/>
      <c r="AC2056" s="18"/>
      <c r="AD2056" s="18"/>
      <c r="AE2056" s="18"/>
      <c r="AF2056" s="18"/>
      <c r="AG2056" s="18"/>
      <c r="AH2056" s="18"/>
      <c r="AI2056" s="18"/>
      <c r="AJ2056" s="18"/>
      <c r="AK2056" s="18"/>
      <c r="AL2056" s="18"/>
      <c r="AM2056" s="18"/>
      <c r="AN2056" s="18"/>
      <c r="AO2056" s="18"/>
      <c r="AP2056" s="18"/>
      <c r="AQ2056" s="18"/>
      <c r="AR2056" s="18"/>
      <c r="AS2056" s="18"/>
      <c r="AT2056" s="18"/>
      <c r="AU2056" s="18"/>
      <c r="AV2056" s="18"/>
      <c r="AW2056" s="18"/>
      <c r="AX2056" s="18"/>
      <c r="AY2056" s="18"/>
      <c r="AZ2056" s="18"/>
      <c r="BA2056" s="18"/>
      <c r="BB2056" s="18"/>
      <c r="BC2056" s="18"/>
      <c r="BD2056" s="18"/>
      <c r="BE2056" s="18"/>
      <c r="BF2056" s="18"/>
      <c r="BG2056" s="18"/>
      <c r="BH2056" s="18"/>
      <c r="BI2056" s="18"/>
      <c r="BJ2056" s="18"/>
      <c r="BK2056" s="18"/>
      <c r="BL2056" s="18"/>
      <c r="BM2056" s="18"/>
      <c r="BN2056" s="18"/>
      <c r="BO2056" s="18"/>
      <c r="BP2056" s="18"/>
      <c r="BQ2056" s="18"/>
      <c r="BR2056" s="18"/>
      <c r="BS2056" s="18"/>
      <c r="BT2056" s="18"/>
      <c r="BU2056" s="18"/>
      <c r="BV2056" s="18"/>
      <c r="BW2056" s="18"/>
      <c r="BX2056" s="18"/>
      <c r="BY2056" s="18"/>
      <c r="BZ2056" s="18"/>
      <c r="CA2056" s="18"/>
      <c r="CB2056" s="18"/>
      <c r="CC2056" s="18"/>
      <c r="CD2056" s="18"/>
      <c r="CE2056" s="18"/>
      <c r="CF2056" s="18"/>
      <c r="CG2056" s="18"/>
      <c r="CH2056" s="18"/>
      <c r="CI2056" s="18"/>
      <c r="CJ2056" s="18"/>
      <c r="CK2056" s="18"/>
      <c r="CL2056" s="18"/>
      <c r="CM2056" s="18"/>
      <c r="CN2056" s="18"/>
      <c r="CO2056" s="18"/>
      <c r="CP2056" s="18"/>
      <c r="CQ2056" s="18"/>
      <c r="CR2056" s="18"/>
      <c r="CS2056" s="18"/>
      <c r="CT2056" s="18"/>
      <c r="CU2056" s="18"/>
      <c r="CV2056" s="18"/>
      <c r="CW2056" s="18"/>
      <c r="CX2056" s="18"/>
      <c r="CY2056" s="18"/>
      <c r="CZ2056" s="18"/>
      <c r="DA2056" s="18"/>
      <c r="DB2056" s="18"/>
      <c r="DC2056" s="18"/>
      <c r="DD2056" s="18"/>
      <c r="DE2056" s="18"/>
      <c r="DF2056" s="18"/>
      <c r="DG2056" s="18"/>
      <c r="DH2056" s="18"/>
      <c r="DI2056" s="18"/>
      <c r="DJ2056" s="18"/>
      <c r="DK2056" s="18"/>
      <c r="DL2056" s="18"/>
      <c r="DM2056" s="18"/>
      <c r="DN2056" s="18"/>
      <c r="DO2056" s="18"/>
      <c r="DP2056" s="18"/>
      <c r="DQ2056" s="18"/>
    </row>
    <row r="2057" spans="19:121" x14ac:dyDescent="0.25">
      <c r="S2057" s="29"/>
      <c r="W2057" s="18"/>
      <c r="X2057" s="18"/>
      <c r="Y2057" s="18"/>
      <c r="Z2057" s="18"/>
      <c r="AA2057" s="18"/>
      <c r="AB2057" s="18"/>
      <c r="AC2057" s="18"/>
      <c r="AD2057" s="18"/>
      <c r="AE2057" s="18"/>
      <c r="AF2057" s="18"/>
      <c r="AG2057" s="18"/>
      <c r="AH2057" s="18"/>
      <c r="AI2057" s="18"/>
      <c r="AJ2057" s="18"/>
      <c r="AK2057" s="18"/>
      <c r="AL2057" s="18"/>
      <c r="AM2057" s="18"/>
      <c r="AN2057" s="18"/>
      <c r="AO2057" s="18"/>
      <c r="AP2057" s="18"/>
      <c r="AQ2057" s="18"/>
      <c r="AR2057" s="18"/>
      <c r="AS2057" s="18"/>
      <c r="AT2057" s="18"/>
      <c r="AU2057" s="18"/>
      <c r="AV2057" s="18"/>
      <c r="AW2057" s="18"/>
      <c r="AX2057" s="18"/>
      <c r="AY2057" s="18"/>
      <c r="AZ2057" s="18"/>
      <c r="BA2057" s="18"/>
      <c r="BB2057" s="18"/>
      <c r="BC2057" s="18"/>
      <c r="BD2057" s="18"/>
      <c r="BE2057" s="18"/>
      <c r="BF2057" s="18"/>
      <c r="BG2057" s="18"/>
      <c r="BH2057" s="18"/>
      <c r="BI2057" s="18"/>
      <c r="BJ2057" s="18"/>
      <c r="BK2057" s="18"/>
      <c r="BL2057" s="18"/>
      <c r="BM2057" s="18"/>
      <c r="BN2057" s="18"/>
      <c r="BO2057" s="18"/>
      <c r="BP2057" s="18"/>
      <c r="BQ2057" s="18"/>
      <c r="BR2057" s="18"/>
      <c r="BS2057" s="18"/>
      <c r="BT2057" s="18"/>
      <c r="BU2057" s="18"/>
      <c r="BV2057" s="18"/>
      <c r="BW2057" s="18"/>
      <c r="BX2057" s="18"/>
      <c r="BY2057" s="18"/>
      <c r="BZ2057" s="18"/>
      <c r="CA2057" s="18"/>
      <c r="CB2057" s="18"/>
      <c r="CC2057" s="18"/>
      <c r="CD2057" s="18"/>
      <c r="CE2057" s="18"/>
      <c r="CF2057" s="18"/>
      <c r="CG2057" s="18"/>
      <c r="CH2057" s="18"/>
      <c r="CI2057" s="18"/>
      <c r="CJ2057" s="18"/>
      <c r="CK2057" s="18"/>
      <c r="CL2057" s="18"/>
      <c r="CM2057" s="18"/>
      <c r="CN2057" s="18"/>
      <c r="CO2057" s="18"/>
      <c r="CP2057" s="18"/>
      <c r="CQ2057" s="18"/>
      <c r="CR2057" s="18"/>
      <c r="CS2057" s="18"/>
      <c r="CT2057" s="18"/>
      <c r="CU2057" s="18"/>
      <c r="CV2057" s="18"/>
      <c r="CW2057" s="18"/>
      <c r="CX2057" s="18"/>
      <c r="CY2057" s="18"/>
      <c r="CZ2057" s="18"/>
      <c r="DA2057" s="18"/>
      <c r="DB2057" s="18"/>
      <c r="DC2057" s="18"/>
      <c r="DD2057" s="18"/>
      <c r="DE2057" s="18"/>
      <c r="DF2057" s="18"/>
      <c r="DG2057" s="18"/>
      <c r="DH2057" s="18"/>
      <c r="DI2057" s="18"/>
      <c r="DJ2057" s="18"/>
      <c r="DK2057" s="18"/>
      <c r="DL2057" s="18"/>
      <c r="DM2057" s="18"/>
      <c r="DN2057" s="18"/>
      <c r="DO2057" s="18"/>
      <c r="DP2057" s="18"/>
      <c r="DQ2057" s="18"/>
    </row>
    <row r="2058" spans="19:121" x14ac:dyDescent="0.25">
      <c r="S2058" s="29"/>
      <c r="W2058" s="18"/>
      <c r="X2058" s="18"/>
      <c r="Y2058" s="18"/>
      <c r="Z2058" s="18"/>
      <c r="AA2058" s="18"/>
      <c r="AB2058" s="18"/>
      <c r="AC2058" s="18"/>
      <c r="AD2058" s="18"/>
      <c r="AE2058" s="18"/>
      <c r="AF2058" s="18"/>
      <c r="AG2058" s="18"/>
      <c r="AH2058" s="18"/>
      <c r="AI2058" s="18"/>
      <c r="AJ2058" s="18"/>
      <c r="AK2058" s="18"/>
      <c r="AL2058" s="18"/>
      <c r="AM2058" s="18"/>
      <c r="AN2058" s="18"/>
      <c r="AO2058" s="18"/>
      <c r="AP2058" s="18"/>
      <c r="AQ2058" s="18"/>
      <c r="AR2058" s="18"/>
      <c r="AS2058" s="18"/>
      <c r="AT2058" s="18"/>
      <c r="AU2058" s="18"/>
      <c r="AV2058" s="18"/>
      <c r="AW2058" s="18"/>
      <c r="AX2058" s="18"/>
      <c r="AY2058" s="18"/>
      <c r="AZ2058" s="18"/>
      <c r="BA2058" s="18"/>
      <c r="BB2058" s="18"/>
      <c r="BC2058" s="18"/>
      <c r="BD2058" s="18"/>
      <c r="BE2058" s="18"/>
      <c r="BF2058" s="18"/>
      <c r="BG2058" s="18"/>
      <c r="BH2058" s="18"/>
      <c r="BI2058" s="18"/>
      <c r="BJ2058" s="18"/>
      <c r="BK2058" s="18"/>
      <c r="BL2058" s="18"/>
      <c r="BM2058" s="18"/>
      <c r="BN2058" s="18"/>
      <c r="BO2058" s="18"/>
      <c r="BP2058" s="18"/>
      <c r="BQ2058" s="18"/>
      <c r="BR2058" s="18"/>
      <c r="BS2058" s="18"/>
      <c r="BT2058" s="18"/>
      <c r="BU2058" s="18"/>
      <c r="BV2058" s="18"/>
      <c r="BW2058" s="18"/>
      <c r="BX2058" s="18"/>
      <c r="BY2058" s="18"/>
      <c r="BZ2058" s="18"/>
      <c r="CA2058" s="18"/>
      <c r="CB2058" s="18"/>
      <c r="CC2058" s="18"/>
      <c r="CD2058" s="18"/>
      <c r="CE2058" s="18"/>
      <c r="CF2058" s="18"/>
      <c r="CG2058" s="18"/>
      <c r="CH2058" s="18"/>
      <c r="CI2058" s="18"/>
      <c r="CJ2058" s="18"/>
      <c r="CK2058" s="18"/>
      <c r="CL2058" s="18"/>
      <c r="CM2058" s="18"/>
      <c r="CN2058" s="18"/>
      <c r="CO2058" s="18"/>
      <c r="CP2058" s="18"/>
      <c r="CQ2058" s="18"/>
      <c r="CR2058" s="18"/>
      <c r="CS2058" s="18"/>
      <c r="CT2058" s="18"/>
      <c r="CU2058" s="18"/>
      <c r="CV2058" s="18"/>
      <c r="CW2058" s="18"/>
      <c r="CX2058" s="18"/>
      <c r="CY2058" s="18"/>
      <c r="CZ2058" s="18"/>
      <c r="DA2058" s="18"/>
      <c r="DB2058" s="18"/>
      <c r="DC2058" s="18"/>
      <c r="DD2058" s="18"/>
      <c r="DE2058" s="18"/>
      <c r="DF2058" s="18"/>
      <c r="DG2058" s="18"/>
      <c r="DH2058" s="18"/>
      <c r="DI2058" s="18"/>
      <c r="DJ2058" s="18"/>
      <c r="DK2058" s="18"/>
      <c r="DL2058" s="18"/>
      <c r="DM2058" s="18"/>
      <c r="DN2058" s="18"/>
      <c r="DO2058" s="18"/>
      <c r="DP2058" s="18"/>
      <c r="DQ2058" s="18"/>
    </row>
    <row r="2059" spans="19:121" x14ac:dyDescent="0.25">
      <c r="S2059" s="29"/>
      <c r="W2059" s="18"/>
      <c r="X2059" s="18"/>
      <c r="Y2059" s="18"/>
      <c r="Z2059" s="18"/>
      <c r="AA2059" s="18"/>
      <c r="AB2059" s="18"/>
      <c r="AC2059" s="18"/>
      <c r="AD2059" s="18"/>
      <c r="AE2059" s="18"/>
      <c r="AF2059" s="18"/>
      <c r="AG2059" s="18"/>
      <c r="AH2059" s="18"/>
      <c r="AI2059" s="18"/>
      <c r="AJ2059" s="18"/>
      <c r="AK2059" s="18"/>
      <c r="AL2059" s="18"/>
      <c r="AM2059" s="18"/>
      <c r="AN2059" s="18"/>
      <c r="AO2059" s="18"/>
      <c r="AP2059" s="18"/>
      <c r="AQ2059" s="18"/>
      <c r="AR2059" s="18"/>
      <c r="AS2059" s="18"/>
      <c r="AT2059" s="18"/>
      <c r="AU2059" s="18"/>
      <c r="AV2059" s="18"/>
      <c r="AW2059" s="18"/>
      <c r="AX2059" s="18"/>
      <c r="AY2059" s="18"/>
      <c r="AZ2059" s="18"/>
      <c r="BA2059" s="18"/>
      <c r="BB2059" s="18"/>
      <c r="BC2059" s="18"/>
      <c r="BD2059" s="18"/>
      <c r="BE2059" s="18"/>
      <c r="BF2059" s="18"/>
      <c r="BG2059" s="18"/>
      <c r="BH2059" s="18"/>
      <c r="BI2059" s="18"/>
      <c r="BJ2059" s="18"/>
      <c r="BK2059" s="18"/>
      <c r="BL2059" s="18"/>
      <c r="BM2059" s="18"/>
      <c r="BN2059" s="18"/>
      <c r="BO2059" s="18"/>
      <c r="BP2059" s="18"/>
      <c r="BQ2059" s="18"/>
      <c r="BR2059" s="18"/>
      <c r="BS2059" s="18"/>
      <c r="BT2059" s="18"/>
      <c r="BU2059" s="18"/>
      <c r="BV2059" s="18"/>
      <c r="BW2059" s="18"/>
      <c r="BX2059" s="18"/>
      <c r="BY2059" s="18"/>
      <c r="BZ2059" s="18"/>
      <c r="CA2059" s="18"/>
      <c r="CB2059" s="18"/>
      <c r="CC2059" s="18"/>
      <c r="CD2059" s="18"/>
      <c r="CE2059" s="18"/>
      <c r="CF2059" s="18"/>
      <c r="CG2059" s="18"/>
      <c r="CH2059" s="18"/>
      <c r="CI2059" s="18"/>
      <c r="CJ2059" s="18"/>
      <c r="CK2059" s="18"/>
      <c r="CL2059" s="18"/>
      <c r="CM2059" s="18"/>
      <c r="CN2059" s="18"/>
      <c r="CO2059" s="18"/>
      <c r="CP2059" s="18"/>
      <c r="CQ2059" s="18"/>
      <c r="CR2059" s="18"/>
      <c r="CS2059" s="18"/>
      <c r="CT2059" s="18"/>
      <c r="CU2059" s="18"/>
      <c r="CV2059" s="18"/>
      <c r="CW2059" s="18"/>
      <c r="CX2059" s="18"/>
      <c r="CY2059" s="18"/>
      <c r="CZ2059" s="18"/>
      <c r="DA2059" s="18"/>
      <c r="DB2059" s="18"/>
      <c r="DC2059" s="18"/>
      <c r="DD2059" s="18"/>
      <c r="DE2059" s="18"/>
      <c r="DF2059" s="18"/>
      <c r="DG2059" s="18"/>
      <c r="DH2059" s="18"/>
      <c r="DI2059" s="18"/>
      <c r="DJ2059" s="18"/>
      <c r="DK2059" s="18"/>
      <c r="DL2059" s="18"/>
      <c r="DM2059" s="18"/>
      <c r="DN2059" s="18"/>
      <c r="DO2059" s="18"/>
      <c r="DP2059" s="18"/>
      <c r="DQ2059" s="18"/>
    </row>
    <row r="2060" spans="19:121" x14ac:dyDescent="0.25">
      <c r="S2060" s="29"/>
      <c r="W2060" s="18"/>
      <c r="X2060" s="18"/>
      <c r="Y2060" s="18"/>
      <c r="Z2060" s="18"/>
      <c r="AA2060" s="18"/>
      <c r="AB2060" s="18"/>
      <c r="AC2060" s="18"/>
      <c r="AD2060" s="18"/>
      <c r="AE2060" s="18"/>
      <c r="AF2060" s="18"/>
      <c r="AG2060" s="18"/>
      <c r="AH2060" s="18"/>
      <c r="AI2060" s="18"/>
      <c r="AJ2060" s="18"/>
      <c r="AK2060" s="18"/>
      <c r="AL2060" s="18"/>
      <c r="AM2060" s="18"/>
      <c r="AN2060" s="18"/>
      <c r="AO2060" s="18"/>
      <c r="AP2060" s="18"/>
      <c r="AQ2060" s="18"/>
      <c r="AR2060" s="18"/>
      <c r="AS2060" s="18"/>
      <c r="AT2060" s="18"/>
      <c r="AU2060" s="18"/>
      <c r="AV2060" s="18"/>
      <c r="AW2060" s="18"/>
      <c r="AX2060" s="18"/>
      <c r="AY2060" s="18"/>
      <c r="AZ2060" s="18"/>
      <c r="BA2060" s="18"/>
      <c r="BB2060" s="18"/>
      <c r="BC2060" s="18"/>
      <c r="BD2060" s="18"/>
      <c r="BE2060" s="18"/>
      <c r="BF2060" s="18"/>
      <c r="BG2060" s="18"/>
      <c r="BH2060" s="18"/>
      <c r="BI2060" s="18"/>
      <c r="BJ2060" s="18"/>
      <c r="BK2060" s="18"/>
      <c r="BL2060" s="18"/>
      <c r="BM2060" s="18"/>
      <c r="BN2060" s="18"/>
      <c r="BO2060" s="18"/>
      <c r="BP2060" s="18"/>
      <c r="BQ2060" s="18"/>
      <c r="BR2060" s="18"/>
      <c r="BS2060" s="18"/>
      <c r="BT2060" s="18"/>
      <c r="BU2060" s="18"/>
      <c r="BV2060" s="18"/>
      <c r="BW2060" s="18"/>
      <c r="BX2060" s="18"/>
      <c r="BY2060" s="18"/>
      <c r="BZ2060" s="18"/>
      <c r="CA2060" s="18"/>
      <c r="CB2060" s="18"/>
      <c r="CC2060" s="18"/>
      <c r="CD2060" s="18"/>
      <c r="CE2060" s="18"/>
      <c r="CF2060" s="18"/>
      <c r="CG2060" s="18"/>
      <c r="CH2060" s="18"/>
      <c r="CI2060" s="18"/>
      <c r="CJ2060" s="18"/>
      <c r="CK2060" s="18"/>
      <c r="CL2060" s="18"/>
      <c r="CM2060" s="18"/>
      <c r="CN2060" s="18"/>
      <c r="CO2060" s="18"/>
      <c r="CP2060" s="18"/>
      <c r="CQ2060" s="18"/>
      <c r="CR2060" s="18"/>
      <c r="CS2060" s="18"/>
      <c r="CT2060" s="18"/>
      <c r="CU2060" s="18"/>
      <c r="CV2060" s="18"/>
      <c r="CW2060" s="18"/>
      <c r="CX2060" s="18"/>
      <c r="CY2060" s="18"/>
      <c r="CZ2060" s="18"/>
      <c r="DA2060" s="18"/>
      <c r="DB2060" s="18"/>
      <c r="DC2060" s="18"/>
      <c r="DD2060" s="18"/>
      <c r="DE2060" s="18"/>
      <c r="DF2060" s="18"/>
      <c r="DG2060" s="18"/>
      <c r="DH2060" s="18"/>
      <c r="DI2060" s="18"/>
      <c r="DJ2060" s="18"/>
      <c r="DK2060" s="18"/>
      <c r="DL2060" s="18"/>
      <c r="DM2060" s="18"/>
      <c r="DN2060" s="18"/>
      <c r="DO2060" s="18"/>
      <c r="DP2060" s="18"/>
      <c r="DQ2060" s="18"/>
    </row>
    <row r="2061" spans="19:121" x14ac:dyDescent="0.25">
      <c r="S2061" s="29"/>
      <c r="W2061" s="18"/>
      <c r="X2061" s="18"/>
      <c r="Y2061" s="18"/>
      <c r="Z2061" s="18"/>
      <c r="AA2061" s="18"/>
      <c r="AB2061" s="18"/>
      <c r="AC2061" s="18"/>
      <c r="AD2061" s="18"/>
      <c r="AE2061" s="18"/>
      <c r="AF2061" s="18"/>
      <c r="AG2061" s="18"/>
      <c r="AH2061" s="18"/>
      <c r="AI2061" s="18"/>
      <c r="AJ2061" s="18"/>
      <c r="AK2061" s="18"/>
      <c r="AL2061" s="18"/>
      <c r="AM2061" s="18"/>
      <c r="AN2061" s="18"/>
      <c r="AO2061" s="18"/>
      <c r="AP2061" s="18"/>
      <c r="AQ2061" s="18"/>
      <c r="AR2061" s="18"/>
      <c r="AS2061" s="18"/>
      <c r="AT2061" s="18"/>
      <c r="AU2061" s="18"/>
      <c r="AV2061" s="18"/>
      <c r="AW2061" s="18"/>
      <c r="AX2061" s="18"/>
      <c r="AY2061" s="18"/>
      <c r="AZ2061" s="18"/>
      <c r="BA2061" s="18"/>
      <c r="BB2061" s="18"/>
      <c r="BC2061" s="18"/>
      <c r="BD2061" s="18"/>
      <c r="BE2061" s="18"/>
      <c r="BF2061" s="18"/>
      <c r="BG2061" s="18"/>
      <c r="BH2061" s="18"/>
      <c r="BI2061" s="18"/>
      <c r="BJ2061" s="18"/>
      <c r="BK2061" s="18"/>
      <c r="BL2061" s="18"/>
      <c r="BM2061" s="18"/>
      <c r="BN2061" s="18"/>
      <c r="BO2061" s="18"/>
      <c r="BP2061" s="18"/>
      <c r="BQ2061" s="18"/>
      <c r="BR2061" s="18"/>
      <c r="BS2061" s="18"/>
      <c r="BT2061" s="18"/>
      <c r="BU2061" s="18"/>
      <c r="BV2061" s="18"/>
      <c r="BW2061" s="18"/>
      <c r="BX2061" s="18"/>
      <c r="BY2061" s="18"/>
      <c r="BZ2061" s="18"/>
      <c r="CA2061" s="18"/>
      <c r="CB2061" s="18"/>
      <c r="CC2061" s="18"/>
      <c r="CD2061" s="18"/>
      <c r="CE2061" s="18"/>
      <c r="CF2061" s="18"/>
      <c r="CG2061" s="18"/>
      <c r="CH2061" s="18"/>
      <c r="CI2061" s="18"/>
      <c r="CJ2061" s="18"/>
      <c r="CK2061" s="18"/>
      <c r="CL2061" s="18"/>
      <c r="CM2061" s="18"/>
      <c r="CN2061" s="18"/>
      <c r="CO2061" s="18"/>
      <c r="CP2061" s="18"/>
      <c r="CQ2061" s="18"/>
      <c r="CR2061" s="18"/>
      <c r="CS2061" s="18"/>
      <c r="CT2061" s="18"/>
      <c r="CU2061" s="18"/>
      <c r="CV2061" s="18"/>
      <c r="CW2061" s="18"/>
      <c r="CX2061" s="18"/>
      <c r="CY2061" s="18"/>
      <c r="CZ2061" s="18"/>
      <c r="DA2061" s="18"/>
      <c r="DB2061" s="18"/>
      <c r="DC2061" s="18"/>
      <c r="DD2061" s="18"/>
      <c r="DE2061" s="18"/>
      <c r="DF2061" s="18"/>
      <c r="DG2061" s="18"/>
      <c r="DH2061" s="18"/>
      <c r="DI2061" s="18"/>
      <c r="DJ2061" s="18"/>
      <c r="DK2061" s="18"/>
      <c r="DL2061" s="18"/>
      <c r="DM2061" s="18"/>
      <c r="DN2061" s="18"/>
      <c r="DO2061" s="18"/>
      <c r="DP2061" s="18"/>
      <c r="DQ2061" s="18"/>
    </row>
    <row r="2062" spans="19:121" x14ac:dyDescent="0.25">
      <c r="S2062" s="29"/>
      <c r="W2062" s="18"/>
      <c r="X2062" s="18"/>
      <c r="Y2062" s="18"/>
      <c r="Z2062" s="18"/>
      <c r="AA2062" s="18"/>
      <c r="AB2062" s="18"/>
      <c r="AC2062" s="18"/>
      <c r="AD2062" s="18"/>
      <c r="AE2062" s="18"/>
      <c r="AF2062" s="18"/>
      <c r="AG2062" s="18"/>
      <c r="AH2062" s="18"/>
      <c r="AI2062" s="18"/>
      <c r="AJ2062" s="18"/>
      <c r="AK2062" s="18"/>
      <c r="AL2062" s="18"/>
      <c r="AM2062" s="18"/>
      <c r="AN2062" s="18"/>
      <c r="AO2062" s="18"/>
      <c r="AP2062" s="18"/>
      <c r="AQ2062" s="18"/>
      <c r="AR2062" s="18"/>
      <c r="AS2062" s="18"/>
      <c r="AT2062" s="18"/>
      <c r="AU2062" s="18"/>
      <c r="AV2062" s="18"/>
      <c r="AW2062" s="18"/>
      <c r="AX2062" s="18"/>
      <c r="AY2062" s="18"/>
      <c r="AZ2062" s="18"/>
      <c r="BA2062" s="18"/>
      <c r="BB2062" s="18"/>
      <c r="BC2062" s="18"/>
      <c r="BD2062" s="18"/>
      <c r="BE2062" s="18"/>
      <c r="BF2062" s="18"/>
      <c r="BG2062" s="18"/>
      <c r="BH2062" s="18"/>
      <c r="BI2062" s="18"/>
      <c r="BJ2062" s="18"/>
      <c r="BK2062" s="18"/>
      <c r="BL2062" s="18"/>
      <c r="BM2062" s="18"/>
      <c r="BN2062" s="18"/>
      <c r="BO2062" s="18"/>
      <c r="BP2062" s="18"/>
      <c r="BQ2062" s="18"/>
      <c r="BR2062" s="18"/>
      <c r="BS2062" s="18"/>
      <c r="BT2062" s="18"/>
      <c r="BU2062" s="18"/>
      <c r="BV2062" s="18"/>
      <c r="BW2062" s="18"/>
      <c r="BX2062" s="18"/>
      <c r="BY2062" s="18"/>
      <c r="BZ2062" s="18"/>
      <c r="CA2062" s="18"/>
      <c r="CB2062" s="18"/>
      <c r="CC2062" s="18"/>
      <c r="CD2062" s="18"/>
      <c r="CE2062" s="18"/>
      <c r="CF2062" s="18"/>
      <c r="CG2062" s="18"/>
      <c r="CH2062" s="18"/>
      <c r="CI2062" s="18"/>
      <c r="CJ2062" s="18"/>
      <c r="CK2062" s="18"/>
      <c r="CL2062" s="18"/>
      <c r="CM2062" s="18"/>
      <c r="CN2062" s="18"/>
      <c r="CO2062" s="18"/>
      <c r="CP2062" s="18"/>
      <c r="CQ2062" s="18"/>
      <c r="CR2062" s="18"/>
      <c r="CS2062" s="18"/>
      <c r="CT2062" s="18"/>
      <c r="CU2062" s="18"/>
      <c r="CV2062" s="18"/>
      <c r="CW2062" s="18"/>
      <c r="CX2062" s="18"/>
      <c r="CY2062" s="18"/>
      <c r="CZ2062" s="18"/>
      <c r="DA2062" s="18"/>
      <c r="DB2062" s="18"/>
      <c r="DC2062" s="18"/>
      <c r="DD2062" s="18"/>
      <c r="DE2062" s="18"/>
      <c r="DF2062" s="18"/>
      <c r="DG2062" s="18"/>
      <c r="DH2062" s="18"/>
      <c r="DI2062" s="18"/>
      <c r="DJ2062" s="18"/>
      <c r="DK2062" s="18"/>
      <c r="DL2062" s="18"/>
      <c r="DM2062" s="18"/>
      <c r="DN2062" s="18"/>
      <c r="DO2062" s="18"/>
      <c r="DP2062" s="18"/>
      <c r="DQ2062" s="18"/>
    </row>
    <row r="2063" spans="19:121" x14ac:dyDescent="0.25">
      <c r="S2063" s="29"/>
      <c r="W2063" s="18"/>
      <c r="X2063" s="18"/>
      <c r="Y2063" s="18"/>
      <c r="Z2063" s="18"/>
      <c r="AA2063" s="18"/>
      <c r="AB2063" s="18"/>
      <c r="AC2063" s="18"/>
      <c r="AD2063" s="18"/>
      <c r="AE2063" s="18"/>
      <c r="AF2063" s="18"/>
      <c r="AG2063" s="18"/>
      <c r="AH2063" s="18"/>
      <c r="AI2063" s="18"/>
      <c r="AJ2063" s="18"/>
      <c r="AK2063" s="18"/>
      <c r="AL2063" s="18"/>
      <c r="AM2063" s="18"/>
      <c r="AN2063" s="18"/>
      <c r="AO2063" s="18"/>
      <c r="AP2063" s="18"/>
      <c r="AQ2063" s="18"/>
      <c r="AR2063" s="18"/>
      <c r="AS2063" s="18"/>
      <c r="AT2063" s="18"/>
      <c r="AU2063" s="18"/>
      <c r="AV2063" s="18"/>
      <c r="AW2063" s="18"/>
      <c r="AX2063" s="18"/>
      <c r="AY2063" s="18"/>
      <c r="AZ2063" s="18"/>
      <c r="BA2063" s="18"/>
      <c r="BB2063" s="18"/>
      <c r="BC2063" s="18"/>
      <c r="BD2063" s="18"/>
      <c r="BE2063" s="18"/>
      <c r="BF2063" s="18"/>
      <c r="BG2063" s="18"/>
      <c r="BH2063" s="18"/>
      <c r="BI2063" s="18"/>
      <c r="BJ2063" s="18"/>
      <c r="BK2063" s="18"/>
      <c r="BL2063" s="18"/>
      <c r="BM2063" s="18"/>
      <c r="BN2063" s="18"/>
      <c r="BO2063" s="18"/>
      <c r="BP2063" s="18"/>
      <c r="BQ2063" s="18"/>
      <c r="BR2063" s="18"/>
      <c r="BS2063" s="18"/>
      <c r="BT2063" s="18"/>
      <c r="BU2063" s="18"/>
      <c r="BV2063" s="18"/>
      <c r="BW2063" s="18"/>
      <c r="BX2063" s="18"/>
      <c r="BY2063" s="18"/>
      <c r="BZ2063" s="18"/>
      <c r="CA2063" s="18"/>
      <c r="CB2063" s="18"/>
      <c r="CC2063" s="18"/>
      <c r="CD2063" s="18"/>
      <c r="CE2063" s="18"/>
      <c r="CF2063" s="18"/>
      <c r="CG2063" s="18"/>
      <c r="CH2063" s="18"/>
      <c r="CI2063" s="18"/>
      <c r="CJ2063" s="18"/>
      <c r="CK2063" s="18"/>
      <c r="CL2063" s="18"/>
      <c r="CM2063" s="18"/>
      <c r="CN2063" s="18"/>
      <c r="CO2063" s="18"/>
      <c r="CP2063" s="18"/>
      <c r="CQ2063" s="18"/>
      <c r="CR2063" s="18"/>
      <c r="CS2063" s="18"/>
      <c r="CT2063" s="18"/>
      <c r="CU2063" s="18"/>
      <c r="CV2063" s="18"/>
      <c r="CW2063" s="18"/>
      <c r="CX2063" s="18"/>
      <c r="CY2063" s="18"/>
      <c r="CZ2063" s="18"/>
      <c r="DA2063" s="18"/>
      <c r="DB2063" s="18"/>
      <c r="DC2063" s="18"/>
      <c r="DD2063" s="18"/>
      <c r="DE2063" s="18"/>
      <c r="DF2063" s="18"/>
      <c r="DG2063" s="18"/>
      <c r="DH2063" s="18"/>
      <c r="DI2063" s="18"/>
      <c r="DJ2063" s="18"/>
      <c r="DK2063" s="18"/>
      <c r="DL2063" s="18"/>
      <c r="DM2063" s="18"/>
      <c r="DN2063" s="18"/>
      <c r="DO2063" s="18"/>
      <c r="DP2063" s="18"/>
      <c r="DQ2063" s="18"/>
    </row>
    <row r="2064" spans="19:121" x14ac:dyDescent="0.25">
      <c r="S2064" s="29"/>
      <c r="W2064" s="18"/>
      <c r="X2064" s="18"/>
      <c r="Y2064" s="18"/>
      <c r="Z2064" s="18"/>
      <c r="AA2064" s="18"/>
      <c r="AB2064" s="18"/>
      <c r="AC2064" s="18"/>
      <c r="AD2064" s="18"/>
      <c r="AE2064" s="18"/>
      <c r="AF2064" s="18"/>
      <c r="AG2064" s="18"/>
      <c r="AH2064" s="18"/>
      <c r="AI2064" s="18"/>
      <c r="AJ2064" s="18"/>
      <c r="AK2064" s="18"/>
      <c r="AL2064" s="18"/>
      <c r="AM2064" s="18"/>
      <c r="AN2064" s="18"/>
      <c r="AO2064" s="18"/>
      <c r="AP2064" s="18"/>
      <c r="AQ2064" s="18"/>
      <c r="AR2064" s="18"/>
      <c r="AS2064" s="18"/>
      <c r="AT2064" s="18"/>
      <c r="AU2064" s="18"/>
      <c r="AV2064" s="18"/>
      <c r="AW2064" s="18"/>
      <c r="AX2064" s="18"/>
      <c r="AY2064" s="18"/>
      <c r="AZ2064" s="18"/>
      <c r="BA2064" s="18"/>
      <c r="BB2064" s="18"/>
      <c r="BC2064" s="18"/>
      <c r="BD2064" s="18"/>
      <c r="BE2064" s="18"/>
      <c r="BF2064" s="18"/>
      <c r="BG2064" s="18"/>
      <c r="BH2064" s="18"/>
      <c r="BI2064" s="18"/>
      <c r="BJ2064" s="18"/>
      <c r="BK2064" s="18"/>
      <c r="BL2064" s="18"/>
      <c r="BM2064" s="18"/>
      <c r="BN2064" s="18"/>
      <c r="BO2064" s="18"/>
      <c r="BP2064" s="18"/>
      <c r="BQ2064" s="18"/>
      <c r="BR2064" s="18"/>
      <c r="BS2064" s="18"/>
      <c r="BT2064" s="18"/>
      <c r="BU2064" s="18"/>
      <c r="BV2064" s="18"/>
      <c r="BW2064" s="18"/>
      <c r="BX2064" s="18"/>
      <c r="BY2064" s="18"/>
      <c r="BZ2064" s="18"/>
      <c r="CA2064" s="18"/>
      <c r="CB2064" s="18"/>
      <c r="CC2064" s="18"/>
      <c r="CD2064" s="18"/>
      <c r="CE2064" s="18"/>
      <c r="CF2064" s="18"/>
      <c r="CG2064" s="18"/>
      <c r="CH2064" s="18"/>
      <c r="CI2064" s="18"/>
      <c r="CJ2064" s="18"/>
      <c r="CK2064" s="18"/>
      <c r="CL2064" s="18"/>
      <c r="CM2064" s="18"/>
      <c r="CN2064" s="18"/>
      <c r="CO2064" s="18"/>
      <c r="CP2064" s="18"/>
      <c r="CQ2064" s="18"/>
      <c r="CR2064" s="18"/>
      <c r="CS2064" s="18"/>
      <c r="CT2064" s="18"/>
      <c r="CU2064" s="18"/>
      <c r="CV2064" s="18"/>
      <c r="CW2064" s="18"/>
      <c r="CX2064" s="18"/>
      <c r="CY2064" s="18"/>
      <c r="CZ2064" s="18"/>
      <c r="DA2064" s="18"/>
      <c r="DB2064" s="18"/>
      <c r="DC2064" s="18"/>
      <c r="DD2064" s="18"/>
      <c r="DE2064" s="18"/>
      <c r="DF2064" s="18"/>
      <c r="DG2064" s="18"/>
      <c r="DH2064" s="18"/>
      <c r="DI2064" s="18"/>
      <c r="DJ2064" s="18"/>
      <c r="DK2064" s="18"/>
      <c r="DL2064" s="18"/>
      <c r="DM2064" s="18"/>
      <c r="DN2064" s="18"/>
      <c r="DO2064" s="18"/>
      <c r="DP2064" s="18"/>
      <c r="DQ2064" s="18"/>
    </row>
    <row r="2065" spans="19:121" x14ac:dyDescent="0.25">
      <c r="S2065" s="29"/>
      <c r="W2065" s="18"/>
      <c r="X2065" s="18"/>
      <c r="Y2065" s="18"/>
      <c r="Z2065" s="18"/>
      <c r="AA2065" s="18"/>
      <c r="AB2065" s="18"/>
      <c r="AC2065" s="18"/>
      <c r="AD2065" s="18"/>
      <c r="AE2065" s="18"/>
      <c r="AF2065" s="18"/>
      <c r="AG2065" s="18"/>
      <c r="AH2065" s="18"/>
      <c r="AI2065" s="18"/>
      <c r="AJ2065" s="18"/>
      <c r="AK2065" s="18"/>
      <c r="AL2065" s="18"/>
      <c r="AM2065" s="18"/>
      <c r="AN2065" s="18"/>
      <c r="AO2065" s="18"/>
      <c r="AP2065" s="18"/>
      <c r="AQ2065" s="18"/>
      <c r="AR2065" s="18"/>
      <c r="AS2065" s="18"/>
      <c r="AT2065" s="18"/>
      <c r="AU2065" s="18"/>
      <c r="AV2065" s="18"/>
      <c r="AW2065" s="18"/>
      <c r="AX2065" s="18"/>
      <c r="AY2065" s="18"/>
      <c r="AZ2065" s="18"/>
      <c r="BA2065" s="18"/>
      <c r="BB2065" s="18"/>
      <c r="BC2065" s="18"/>
      <c r="BD2065" s="18"/>
      <c r="BE2065" s="18"/>
      <c r="BF2065" s="18"/>
      <c r="BG2065" s="18"/>
      <c r="BH2065" s="18"/>
      <c r="BI2065" s="18"/>
      <c r="BJ2065" s="18"/>
      <c r="BK2065" s="18"/>
      <c r="BL2065" s="18"/>
      <c r="BM2065" s="18"/>
      <c r="BN2065" s="18"/>
      <c r="BO2065" s="18"/>
      <c r="BP2065" s="18"/>
      <c r="BQ2065" s="18"/>
      <c r="BR2065" s="18"/>
      <c r="BS2065" s="18"/>
      <c r="BT2065" s="18"/>
      <c r="BU2065" s="18"/>
      <c r="BV2065" s="18"/>
      <c r="BW2065" s="18"/>
      <c r="BX2065" s="18"/>
      <c r="BY2065" s="18"/>
      <c r="BZ2065" s="18"/>
      <c r="CA2065" s="18"/>
      <c r="CB2065" s="18"/>
      <c r="CC2065" s="18"/>
      <c r="CD2065" s="18"/>
      <c r="CE2065" s="18"/>
      <c r="CF2065" s="18"/>
      <c r="CG2065" s="18"/>
      <c r="CH2065" s="18"/>
      <c r="CI2065" s="18"/>
      <c r="CJ2065" s="18"/>
      <c r="CK2065" s="18"/>
      <c r="CL2065" s="18"/>
      <c r="CM2065" s="18"/>
      <c r="CN2065" s="18"/>
      <c r="CO2065" s="18"/>
      <c r="CP2065" s="18"/>
      <c r="CQ2065" s="18"/>
      <c r="CR2065" s="18"/>
      <c r="CS2065" s="18"/>
      <c r="CT2065" s="18"/>
      <c r="CU2065" s="18"/>
      <c r="CV2065" s="18"/>
      <c r="CW2065" s="18"/>
      <c r="CX2065" s="18"/>
      <c r="CY2065" s="18"/>
      <c r="CZ2065" s="18"/>
      <c r="DA2065" s="18"/>
      <c r="DB2065" s="18"/>
      <c r="DC2065" s="18"/>
      <c r="DD2065" s="18"/>
      <c r="DE2065" s="18"/>
      <c r="DF2065" s="18"/>
      <c r="DG2065" s="18"/>
      <c r="DH2065" s="18"/>
      <c r="DI2065" s="18"/>
      <c r="DJ2065" s="18"/>
      <c r="DK2065" s="18"/>
      <c r="DL2065" s="18"/>
      <c r="DM2065" s="18"/>
      <c r="DN2065" s="18"/>
      <c r="DO2065" s="18"/>
      <c r="DP2065" s="18"/>
      <c r="DQ2065" s="18"/>
    </row>
    <row r="2066" spans="19:121" x14ac:dyDescent="0.25">
      <c r="S2066" s="29"/>
      <c r="W2066" s="18"/>
      <c r="X2066" s="18"/>
      <c r="Y2066" s="18"/>
      <c r="Z2066" s="18"/>
      <c r="AA2066" s="18"/>
      <c r="AB2066" s="18"/>
      <c r="AC2066" s="18"/>
      <c r="AD2066" s="18"/>
      <c r="AE2066" s="18"/>
      <c r="AF2066" s="18"/>
      <c r="AG2066" s="18"/>
      <c r="AH2066" s="18"/>
      <c r="AI2066" s="18"/>
      <c r="AJ2066" s="18"/>
      <c r="AK2066" s="18"/>
      <c r="AL2066" s="18"/>
      <c r="AM2066" s="18"/>
      <c r="AN2066" s="18"/>
      <c r="AO2066" s="18"/>
      <c r="AP2066" s="18"/>
      <c r="AQ2066" s="18"/>
      <c r="AR2066" s="18"/>
      <c r="AS2066" s="18"/>
      <c r="AT2066" s="18"/>
      <c r="AU2066" s="18"/>
      <c r="AV2066" s="18"/>
      <c r="AW2066" s="18"/>
      <c r="AX2066" s="18"/>
      <c r="AY2066" s="18"/>
      <c r="AZ2066" s="18"/>
      <c r="BA2066" s="18"/>
      <c r="BB2066" s="18"/>
      <c r="BC2066" s="18"/>
      <c r="BD2066" s="18"/>
      <c r="BE2066" s="18"/>
      <c r="BF2066" s="18"/>
      <c r="BG2066" s="18"/>
      <c r="BH2066" s="18"/>
      <c r="BI2066" s="18"/>
      <c r="BJ2066" s="18"/>
      <c r="BK2066" s="18"/>
      <c r="BL2066" s="18"/>
      <c r="BM2066" s="18"/>
      <c r="BN2066" s="18"/>
      <c r="BO2066" s="18"/>
      <c r="BP2066" s="18"/>
      <c r="BQ2066" s="18"/>
      <c r="BR2066" s="18"/>
      <c r="BS2066" s="18"/>
      <c r="BT2066" s="18"/>
      <c r="BU2066" s="18"/>
      <c r="BV2066" s="18"/>
      <c r="BW2066" s="18"/>
      <c r="BX2066" s="18"/>
      <c r="BY2066" s="18"/>
      <c r="BZ2066" s="18"/>
      <c r="CA2066" s="18"/>
      <c r="CB2066" s="18"/>
      <c r="CC2066" s="18"/>
      <c r="CD2066" s="18"/>
      <c r="CE2066" s="18"/>
      <c r="CF2066" s="18"/>
      <c r="CG2066" s="18"/>
      <c r="CH2066" s="18"/>
      <c r="CI2066" s="18"/>
      <c r="CJ2066" s="18"/>
      <c r="CK2066" s="18"/>
      <c r="CL2066" s="18"/>
      <c r="CM2066" s="18"/>
      <c r="CN2066" s="18"/>
      <c r="CO2066" s="18"/>
      <c r="CP2066" s="18"/>
      <c r="CQ2066" s="18"/>
      <c r="CR2066" s="18"/>
      <c r="CS2066" s="18"/>
      <c r="CT2066" s="18"/>
      <c r="CU2066" s="18"/>
      <c r="CV2066" s="18"/>
      <c r="CW2066" s="18"/>
      <c r="CX2066" s="18"/>
      <c r="CY2066" s="18"/>
      <c r="CZ2066" s="18"/>
      <c r="DA2066" s="18"/>
      <c r="DB2066" s="18"/>
      <c r="DC2066" s="18"/>
      <c r="DD2066" s="18"/>
      <c r="DE2066" s="18"/>
      <c r="DF2066" s="18"/>
      <c r="DG2066" s="18"/>
      <c r="DH2066" s="18"/>
      <c r="DI2066" s="18"/>
      <c r="DJ2066" s="18"/>
      <c r="DK2066" s="18"/>
      <c r="DL2066" s="18"/>
      <c r="DM2066" s="18"/>
      <c r="DN2066" s="18"/>
      <c r="DO2066" s="18"/>
      <c r="DP2066" s="18"/>
      <c r="DQ2066" s="18"/>
    </row>
    <row r="2067" spans="19:121" x14ac:dyDescent="0.25">
      <c r="S2067" s="29"/>
      <c r="W2067" s="18"/>
      <c r="X2067" s="18"/>
      <c r="Y2067" s="18"/>
      <c r="Z2067" s="18"/>
      <c r="AA2067" s="18"/>
      <c r="AB2067" s="18"/>
      <c r="AC2067" s="18"/>
      <c r="AD2067" s="18"/>
      <c r="AE2067" s="18"/>
      <c r="AF2067" s="18"/>
      <c r="AG2067" s="18"/>
      <c r="AH2067" s="18"/>
      <c r="AI2067" s="18"/>
      <c r="AJ2067" s="18"/>
      <c r="AK2067" s="18"/>
      <c r="AL2067" s="18"/>
      <c r="AM2067" s="18"/>
      <c r="AN2067" s="18"/>
      <c r="AO2067" s="18"/>
      <c r="AP2067" s="18"/>
      <c r="AQ2067" s="18"/>
      <c r="AR2067" s="18"/>
      <c r="AS2067" s="18"/>
      <c r="AT2067" s="18"/>
      <c r="AU2067" s="18"/>
      <c r="AV2067" s="18"/>
      <c r="AW2067" s="18"/>
      <c r="AX2067" s="18"/>
      <c r="AY2067" s="18"/>
      <c r="AZ2067" s="18"/>
      <c r="BA2067" s="18"/>
      <c r="BB2067" s="18"/>
      <c r="BC2067" s="18"/>
      <c r="BD2067" s="18"/>
      <c r="BE2067" s="18"/>
      <c r="BF2067" s="18"/>
      <c r="BG2067" s="18"/>
      <c r="BH2067" s="18"/>
      <c r="BI2067" s="18"/>
      <c r="BJ2067" s="18"/>
      <c r="BK2067" s="18"/>
      <c r="BL2067" s="18"/>
      <c r="BM2067" s="18"/>
      <c r="BN2067" s="18"/>
      <c r="BO2067" s="18"/>
      <c r="BP2067" s="18"/>
      <c r="BQ2067" s="18"/>
      <c r="BR2067" s="18"/>
      <c r="BS2067" s="18"/>
      <c r="BT2067" s="18"/>
      <c r="BU2067" s="18"/>
      <c r="BV2067" s="18"/>
      <c r="BW2067" s="18"/>
      <c r="BX2067" s="18"/>
      <c r="BY2067" s="18"/>
      <c r="BZ2067" s="18"/>
      <c r="CA2067" s="18"/>
      <c r="CB2067" s="18"/>
      <c r="CC2067" s="18"/>
      <c r="CD2067" s="18"/>
      <c r="CE2067" s="18"/>
      <c r="CF2067" s="18"/>
      <c r="CG2067" s="18"/>
      <c r="CH2067" s="18"/>
      <c r="CI2067" s="18"/>
      <c r="CJ2067" s="18"/>
      <c r="CK2067" s="18"/>
      <c r="CL2067" s="18"/>
      <c r="CM2067" s="18"/>
      <c r="CN2067" s="18"/>
      <c r="CO2067" s="18"/>
      <c r="CP2067" s="18"/>
      <c r="CQ2067" s="18"/>
      <c r="CR2067" s="18"/>
      <c r="CS2067" s="18"/>
      <c r="CT2067" s="18"/>
      <c r="CU2067" s="18"/>
      <c r="CV2067" s="18"/>
      <c r="CW2067" s="18"/>
      <c r="CX2067" s="18"/>
      <c r="CY2067" s="18"/>
      <c r="CZ2067" s="18"/>
      <c r="DA2067" s="18"/>
      <c r="DB2067" s="18"/>
      <c r="DC2067" s="18"/>
      <c r="DD2067" s="18"/>
      <c r="DE2067" s="18"/>
      <c r="DF2067" s="18"/>
      <c r="DG2067" s="18"/>
      <c r="DH2067" s="18"/>
      <c r="DI2067" s="18"/>
      <c r="DJ2067" s="18"/>
      <c r="DK2067" s="18"/>
      <c r="DL2067" s="18"/>
      <c r="DM2067" s="18"/>
      <c r="DN2067" s="18"/>
      <c r="DO2067" s="18"/>
      <c r="DP2067" s="18"/>
      <c r="DQ2067" s="18"/>
    </row>
    <row r="2068" spans="19:121" x14ac:dyDescent="0.25">
      <c r="S2068" s="29"/>
      <c r="W2068" s="18"/>
      <c r="X2068" s="18"/>
      <c r="Y2068" s="18"/>
      <c r="Z2068" s="18"/>
      <c r="AA2068" s="18"/>
      <c r="AB2068" s="18"/>
      <c r="AC2068" s="18"/>
      <c r="AD2068" s="18"/>
      <c r="AE2068" s="18"/>
      <c r="AF2068" s="18"/>
      <c r="AG2068" s="18"/>
      <c r="AH2068" s="18"/>
      <c r="AI2068" s="18"/>
      <c r="AJ2068" s="18"/>
      <c r="AK2068" s="18"/>
      <c r="AL2068" s="18"/>
      <c r="AM2068" s="18"/>
      <c r="AN2068" s="18"/>
      <c r="AO2068" s="18"/>
      <c r="AP2068" s="18"/>
      <c r="AQ2068" s="18"/>
      <c r="AR2068" s="18"/>
      <c r="AS2068" s="18"/>
      <c r="AT2068" s="18"/>
      <c r="AU2068" s="18"/>
      <c r="AV2068" s="18"/>
      <c r="AW2068" s="18"/>
      <c r="AX2068" s="18"/>
      <c r="AY2068" s="18"/>
      <c r="AZ2068" s="18"/>
      <c r="BA2068" s="18"/>
      <c r="BB2068" s="18"/>
      <c r="BC2068" s="18"/>
      <c r="BD2068" s="18"/>
      <c r="BE2068" s="18"/>
      <c r="BF2068" s="18"/>
      <c r="BG2068" s="18"/>
      <c r="BH2068" s="18"/>
      <c r="BI2068" s="18"/>
      <c r="BJ2068" s="18"/>
      <c r="BK2068" s="18"/>
      <c r="BL2068" s="18"/>
      <c r="BM2068" s="18"/>
      <c r="BN2068" s="18"/>
      <c r="BO2068" s="18"/>
      <c r="BP2068" s="18"/>
      <c r="BQ2068" s="18"/>
      <c r="BR2068" s="18"/>
      <c r="BS2068" s="18"/>
      <c r="BT2068" s="18"/>
      <c r="BU2068" s="18"/>
      <c r="BV2068" s="18"/>
      <c r="BW2068" s="18"/>
      <c r="BX2068" s="18"/>
      <c r="BY2068" s="18"/>
      <c r="BZ2068" s="18"/>
      <c r="CA2068" s="18"/>
      <c r="CB2068" s="18"/>
      <c r="CC2068" s="18"/>
      <c r="CD2068" s="18"/>
      <c r="CE2068" s="18"/>
      <c r="CF2068" s="18"/>
      <c r="CG2068" s="18"/>
      <c r="CH2068" s="18"/>
      <c r="CI2068" s="18"/>
      <c r="CJ2068" s="18"/>
      <c r="CK2068" s="18"/>
      <c r="CL2068" s="18"/>
      <c r="CM2068" s="18"/>
      <c r="CN2068" s="18"/>
      <c r="CO2068" s="18"/>
      <c r="CP2068" s="18"/>
      <c r="CQ2068" s="18"/>
      <c r="CR2068" s="18"/>
      <c r="CS2068" s="18"/>
      <c r="CT2068" s="18"/>
      <c r="CU2068" s="18"/>
      <c r="CV2068" s="18"/>
      <c r="CW2068" s="18"/>
      <c r="CX2068" s="18"/>
      <c r="CY2068" s="18"/>
      <c r="CZ2068" s="18"/>
      <c r="DA2068" s="18"/>
      <c r="DB2068" s="18"/>
      <c r="DC2068" s="18"/>
      <c r="DD2068" s="18"/>
      <c r="DE2068" s="18"/>
      <c r="DF2068" s="18"/>
      <c r="DG2068" s="18"/>
      <c r="DH2068" s="18"/>
      <c r="DI2068" s="18"/>
      <c r="DJ2068" s="18"/>
      <c r="DK2068" s="18"/>
      <c r="DL2068" s="18"/>
      <c r="DM2068" s="18"/>
      <c r="DN2068" s="18"/>
      <c r="DO2068" s="18"/>
      <c r="DP2068" s="18"/>
      <c r="DQ2068" s="18"/>
    </row>
    <row r="2069" spans="19:121" x14ac:dyDescent="0.25">
      <c r="S2069" s="29"/>
      <c r="W2069" s="18"/>
      <c r="X2069" s="18"/>
      <c r="Y2069" s="18"/>
      <c r="Z2069" s="18"/>
      <c r="AA2069" s="18"/>
      <c r="AB2069" s="18"/>
      <c r="AC2069" s="18"/>
      <c r="AD2069" s="18"/>
      <c r="AE2069" s="18"/>
      <c r="AF2069" s="18"/>
      <c r="AG2069" s="18"/>
      <c r="AH2069" s="18"/>
      <c r="AI2069" s="18"/>
      <c r="AJ2069" s="18"/>
      <c r="AK2069" s="18"/>
      <c r="AL2069" s="18"/>
      <c r="AM2069" s="18"/>
      <c r="AN2069" s="18"/>
      <c r="AO2069" s="18"/>
      <c r="AP2069" s="18"/>
      <c r="AQ2069" s="18"/>
      <c r="AR2069" s="18"/>
      <c r="AS2069" s="18"/>
      <c r="AT2069" s="18"/>
      <c r="AU2069" s="18"/>
      <c r="AV2069" s="18"/>
      <c r="AW2069" s="18"/>
      <c r="AX2069" s="18"/>
      <c r="AY2069" s="18"/>
      <c r="AZ2069" s="18"/>
      <c r="BA2069" s="18"/>
      <c r="BB2069" s="18"/>
      <c r="BC2069" s="18"/>
      <c r="BD2069" s="18"/>
      <c r="BE2069" s="18"/>
      <c r="BF2069" s="18"/>
      <c r="BG2069" s="18"/>
      <c r="BH2069" s="18"/>
      <c r="BI2069" s="18"/>
      <c r="BJ2069" s="18"/>
      <c r="BK2069" s="18"/>
      <c r="BL2069" s="18"/>
      <c r="BM2069" s="18"/>
      <c r="BN2069" s="18"/>
      <c r="BO2069" s="18"/>
      <c r="BP2069" s="18"/>
      <c r="BQ2069" s="18"/>
      <c r="BR2069" s="18"/>
      <c r="BS2069" s="18"/>
      <c r="BT2069" s="18"/>
      <c r="BU2069" s="18"/>
      <c r="BV2069" s="18"/>
      <c r="BW2069" s="18"/>
      <c r="BX2069" s="18"/>
      <c r="BY2069" s="18"/>
      <c r="BZ2069" s="18"/>
      <c r="CA2069" s="18"/>
      <c r="CB2069" s="18"/>
      <c r="CC2069" s="18"/>
      <c r="CD2069" s="18"/>
      <c r="CE2069" s="18"/>
      <c r="CF2069" s="18"/>
      <c r="CG2069" s="18"/>
      <c r="CH2069" s="18"/>
      <c r="CI2069" s="18"/>
      <c r="CJ2069" s="18"/>
      <c r="CK2069" s="18"/>
      <c r="CL2069" s="18"/>
      <c r="CM2069" s="18"/>
      <c r="CN2069" s="18"/>
      <c r="CO2069" s="18"/>
      <c r="CP2069" s="18"/>
      <c r="CQ2069" s="18"/>
      <c r="CR2069" s="18"/>
      <c r="CS2069" s="18"/>
      <c r="CT2069" s="18"/>
      <c r="CU2069" s="18"/>
      <c r="CV2069" s="18"/>
      <c r="CW2069" s="18"/>
      <c r="CX2069" s="18"/>
      <c r="CY2069" s="18"/>
      <c r="CZ2069" s="18"/>
      <c r="DA2069" s="18"/>
      <c r="DB2069" s="18"/>
      <c r="DC2069" s="18"/>
      <c r="DD2069" s="18"/>
      <c r="DE2069" s="18"/>
      <c r="DF2069" s="18"/>
      <c r="DG2069" s="18"/>
      <c r="DH2069" s="18"/>
      <c r="DI2069" s="18"/>
      <c r="DJ2069" s="18"/>
      <c r="DK2069" s="18"/>
      <c r="DL2069" s="18"/>
      <c r="DM2069" s="18"/>
      <c r="DN2069" s="18"/>
      <c r="DO2069" s="18"/>
      <c r="DP2069" s="18"/>
      <c r="DQ2069" s="18"/>
    </row>
    <row r="2070" spans="19:121" x14ac:dyDescent="0.25">
      <c r="S2070" s="29"/>
      <c r="W2070" s="18"/>
      <c r="X2070" s="18"/>
      <c r="Y2070" s="18"/>
      <c r="Z2070" s="18"/>
      <c r="AA2070" s="18"/>
      <c r="AB2070" s="18"/>
      <c r="AC2070" s="18"/>
      <c r="AD2070" s="18"/>
      <c r="AE2070" s="18"/>
      <c r="AF2070" s="18"/>
      <c r="AG2070" s="18"/>
      <c r="AH2070" s="18"/>
      <c r="AI2070" s="18"/>
      <c r="AJ2070" s="18"/>
      <c r="AK2070" s="18"/>
      <c r="AL2070" s="18"/>
      <c r="AM2070" s="18"/>
      <c r="AN2070" s="18"/>
      <c r="AO2070" s="18"/>
      <c r="AP2070" s="18"/>
      <c r="AQ2070" s="18"/>
      <c r="AR2070" s="18"/>
      <c r="AS2070" s="18"/>
      <c r="AT2070" s="18"/>
      <c r="AU2070" s="18"/>
      <c r="AV2070" s="18"/>
      <c r="AW2070" s="18"/>
      <c r="AX2070" s="18"/>
      <c r="AY2070" s="18"/>
      <c r="AZ2070" s="18"/>
      <c r="BA2070" s="18"/>
      <c r="BB2070" s="18"/>
      <c r="BC2070" s="18"/>
      <c r="BD2070" s="18"/>
      <c r="BE2070" s="18"/>
      <c r="BF2070" s="18"/>
      <c r="BG2070" s="18"/>
      <c r="BH2070" s="18"/>
      <c r="BI2070" s="18"/>
      <c r="BJ2070" s="18"/>
      <c r="BK2070" s="18"/>
      <c r="BL2070" s="18"/>
      <c r="BM2070" s="18"/>
      <c r="BN2070" s="18"/>
      <c r="BO2070" s="18"/>
      <c r="BP2070" s="18"/>
      <c r="BQ2070" s="18"/>
      <c r="BR2070" s="18"/>
      <c r="BS2070" s="18"/>
      <c r="BT2070" s="18"/>
      <c r="BU2070" s="18"/>
      <c r="BV2070" s="18"/>
      <c r="BW2070" s="18"/>
      <c r="BX2070" s="18"/>
      <c r="BY2070" s="18"/>
      <c r="BZ2070" s="18"/>
      <c r="CA2070" s="18"/>
      <c r="CB2070" s="18"/>
      <c r="CC2070" s="18"/>
      <c r="CD2070" s="18"/>
      <c r="CE2070" s="18"/>
      <c r="CF2070" s="18"/>
      <c r="CG2070" s="18"/>
      <c r="CH2070" s="18"/>
      <c r="CI2070" s="18"/>
      <c r="CJ2070" s="18"/>
      <c r="CK2070" s="18"/>
      <c r="CL2070" s="18"/>
      <c r="CM2070" s="18"/>
      <c r="CN2070" s="18"/>
      <c r="CO2070" s="18"/>
      <c r="CP2070" s="18"/>
      <c r="CQ2070" s="18"/>
      <c r="CR2070" s="18"/>
      <c r="CS2070" s="18"/>
      <c r="CT2070" s="18"/>
      <c r="CU2070" s="18"/>
      <c r="CV2070" s="18"/>
      <c r="CW2070" s="18"/>
      <c r="CX2070" s="18"/>
      <c r="CY2070" s="18"/>
      <c r="CZ2070" s="18"/>
      <c r="DA2070" s="18"/>
      <c r="DB2070" s="18"/>
      <c r="DC2070" s="18"/>
      <c r="DD2070" s="18"/>
      <c r="DE2070" s="18"/>
      <c r="DF2070" s="18"/>
      <c r="DG2070" s="18"/>
      <c r="DH2070" s="18"/>
      <c r="DI2070" s="18"/>
      <c r="DJ2070" s="18"/>
      <c r="DK2070" s="18"/>
      <c r="DL2070" s="18"/>
      <c r="DM2070" s="18"/>
      <c r="DN2070" s="18"/>
      <c r="DO2070" s="18"/>
      <c r="DP2070" s="18"/>
      <c r="DQ2070" s="18"/>
    </row>
    <row r="2071" spans="19:121" x14ac:dyDescent="0.25">
      <c r="S2071" s="29"/>
      <c r="W2071" s="18"/>
      <c r="X2071" s="18"/>
      <c r="Y2071" s="18"/>
      <c r="Z2071" s="18"/>
      <c r="AA2071" s="18"/>
      <c r="AB2071" s="18"/>
      <c r="AC2071" s="18"/>
      <c r="AD2071" s="18"/>
      <c r="AE2071" s="18"/>
      <c r="AF2071" s="18"/>
      <c r="AG2071" s="18"/>
      <c r="AH2071" s="18"/>
      <c r="AI2071" s="18"/>
      <c r="AJ2071" s="18"/>
      <c r="AK2071" s="18"/>
      <c r="AL2071" s="18"/>
      <c r="AM2071" s="18"/>
      <c r="AN2071" s="18"/>
      <c r="AO2071" s="18"/>
      <c r="AP2071" s="18"/>
      <c r="AQ2071" s="18"/>
      <c r="AR2071" s="18"/>
      <c r="AS2071" s="18"/>
      <c r="AT2071" s="18"/>
      <c r="AU2071" s="18"/>
      <c r="AV2071" s="18"/>
      <c r="AW2071" s="18"/>
      <c r="AX2071" s="18"/>
      <c r="AY2071" s="18"/>
      <c r="AZ2071" s="18"/>
      <c r="BA2071" s="18"/>
      <c r="BB2071" s="18"/>
      <c r="BC2071" s="18"/>
      <c r="BD2071" s="18"/>
      <c r="BE2071" s="18"/>
      <c r="BF2071" s="18"/>
      <c r="BG2071" s="18"/>
      <c r="BH2071" s="18"/>
      <c r="BI2071" s="18"/>
      <c r="BJ2071" s="18"/>
      <c r="BK2071" s="18"/>
      <c r="BL2071" s="18"/>
      <c r="BM2071" s="18"/>
      <c r="BN2071" s="18"/>
      <c r="BO2071" s="18"/>
      <c r="BP2071" s="18"/>
      <c r="BQ2071" s="18"/>
      <c r="BR2071" s="18"/>
      <c r="BS2071" s="18"/>
      <c r="BT2071" s="18"/>
      <c r="BU2071" s="18"/>
      <c r="BV2071" s="18"/>
      <c r="BW2071" s="18"/>
      <c r="BX2071" s="18"/>
      <c r="BY2071" s="18"/>
      <c r="BZ2071" s="18"/>
      <c r="CA2071" s="18"/>
      <c r="CB2071" s="18"/>
      <c r="CC2071" s="18"/>
      <c r="CD2071" s="18"/>
      <c r="CE2071" s="18"/>
      <c r="CF2071" s="18"/>
      <c r="CG2071" s="18"/>
      <c r="CH2071" s="18"/>
      <c r="CI2071" s="18"/>
      <c r="CJ2071" s="18"/>
      <c r="CK2071" s="18"/>
      <c r="CL2071" s="18"/>
      <c r="CM2071" s="18"/>
      <c r="CN2071" s="18"/>
      <c r="CO2071" s="18"/>
      <c r="CP2071" s="18"/>
      <c r="CQ2071" s="18"/>
      <c r="CR2071" s="18"/>
      <c r="CS2071" s="18"/>
      <c r="CT2071" s="18"/>
      <c r="CU2071" s="18"/>
      <c r="CV2071" s="18"/>
      <c r="CW2071" s="18"/>
      <c r="CX2071" s="18"/>
      <c r="CY2071" s="18"/>
      <c r="CZ2071" s="18"/>
      <c r="DA2071" s="18"/>
      <c r="DB2071" s="18"/>
      <c r="DC2071" s="18"/>
      <c r="DD2071" s="18"/>
      <c r="DE2071" s="18"/>
      <c r="DF2071" s="18"/>
      <c r="DG2071" s="18"/>
      <c r="DH2071" s="18"/>
      <c r="DI2071" s="18"/>
      <c r="DJ2071" s="18"/>
      <c r="DK2071" s="18"/>
      <c r="DL2071" s="18"/>
      <c r="DM2071" s="18"/>
      <c r="DN2071" s="18"/>
      <c r="DO2071" s="18"/>
      <c r="DP2071" s="18"/>
      <c r="DQ2071" s="18"/>
    </row>
    <row r="2072" spans="19:121" x14ac:dyDescent="0.25">
      <c r="S2072" s="29"/>
      <c r="W2072" s="18"/>
      <c r="X2072" s="18"/>
      <c r="Y2072" s="18"/>
      <c r="Z2072" s="18"/>
      <c r="AA2072" s="18"/>
      <c r="AB2072" s="18"/>
      <c r="AC2072" s="18"/>
      <c r="AD2072" s="18"/>
      <c r="AE2072" s="18"/>
      <c r="AF2072" s="18"/>
      <c r="AG2072" s="18"/>
      <c r="AH2072" s="18"/>
      <c r="AI2072" s="18"/>
      <c r="AJ2072" s="18"/>
      <c r="AK2072" s="18"/>
      <c r="AL2072" s="18"/>
      <c r="AM2072" s="18"/>
      <c r="AN2072" s="18"/>
      <c r="AO2072" s="18"/>
      <c r="AP2072" s="18"/>
      <c r="AQ2072" s="18"/>
      <c r="AR2072" s="18"/>
      <c r="AS2072" s="18"/>
      <c r="AT2072" s="18"/>
      <c r="AU2072" s="18"/>
      <c r="AV2072" s="18"/>
      <c r="AW2072" s="18"/>
      <c r="AX2072" s="18"/>
      <c r="AY2072" s="18"/>
      <c r="AZ2072" s="18"/>
      <c r="BA2072" s="18"/>
      <c r="BB2072" s="18"/>
      <c r="BC2072" s="18"/>
      <c r="BD2072" s="18"/>
      <c r="BE2072" s="18"/>
      <c r="BF2072" s="18"/>
      <c r="BG2072" s="18"/>
      <c r="BH2072" s="18"/>
      <c r="BI2072" s="18"/>
      <c r="BJ2072" s="18"/>
      <c r="BK2072" s="18"/>
      <c r="BL2072" s="18"/>
      <c r="BM2072" s="18"/>
      <c r="BN2072" s="18"/>
      <c r="BO2072" s="18"/>
      <c r="BP2072" s="18"/>
      <c r="BQ2072" s="18"/>
      <c r="BR2072" s="18"/>
      <c r="BS2072" s="18"/>
      <c r="BT2072" s="18"/>
      <c r="BU2072" s="18"/>
      <c r="BV2072" s="18"/>
      <c r="BW2072" s="18"/>
      <c r="BX2072" s="18"/>
      <c r="BY2072" s="18"/>
      <c r="BZ2072" s="18"/>
      <c r="CA2072" s="18"/>
      <c r="CB2072" s="18"/>
      <c r="CC2072" s="18"/>
      <c r="CD2072" s="18"/>
      <c r="CE2072" s="18"/>
      <c r="CF2072" s="18"/>
      <c r="CG2072" s="18"/>
      <c r="CH2072" s="18"/>
      <c r="CI2072" s="18"/>
      <c r="CJ2072" s="18"/>
      <c r="CK2072" s="18"/>
      <c r="CL2072" s="18"/>
      <c r="CM2072" s="18"/>
      <c r="CN2072" s="18"/>
      <c r="CO2072" s="18"/>
      <c r="CP2072" s="18"/>
      <c r="CQ2072" s="18"/>
      <c r="CR2072" s="18"/>
      <c r="CS2072" s="18"/>
      <c r="CT2072" s="18"/>
      <c r="CU2072" s="18"/>
      <c r="CV2072" s="18"/>
      <c r="CW2072" s="18"/>
      <c r="CX2072" s="18"/>
      <c r="CY2072" s="18"/>
      <c r="CZ2072" s="18"/>
      <c r="DA2072" s="18"/>
      <c r="DB2072" s="18"/>
      <c r="DC2072" s="18"/>
      <c r="DD2072" s="18"/>
      <c r="DE2072" s="18"/>
      <c r="DF2072" s="18"/>
      <c r="DG2072" s="18"/>
      <c r="DH2072" s="18"/>
      <c r="DI2072" s="18"/>
      <c r="DJ2072" s="18"/>
      <c r="DK2072" s="18"/>
      <c r="DL2072" s="18"/>
      <c r="DM2072" s="18"/>
      <c r="DN2072" s="18"/>
      <c r="DO2072" s="18"/>
      <c r="DP2072" s="18"/>
      <c r="DQ2072" s="18"/>
    </row>
    <row r="2073" spans="19:121" x14ac:dyDescent="0.25">
      <c r="S2073" s="29"/>
      <c r="W2073" s="18"/>
      <c r="X2073" s="18"/>
      <c r="Y2073" s="18"/>
      <c r="Z2073" s="18"/>
      <c r="AA2073" s="18"/>
      <c r="AB2073" s="18"/>
      <c r="AC2073" s="18"/>
      <c r="AD2073" s="18"/>
      <c r="AE2073" s="18"/>
      <c r="AF2073" s="18"/>
      <c r="AG2073" s="18"/>
      <c r="AH2073" s="18"/>
      <c r="AI2073" s="18"/>
      <c r="AJ2073" s="18"/>
      <c r="AK2073" s="18"/>
      <c r="AL2073" s="18"/>
      <c r="AM2073" s="18"/>
      <c r="AN2073" s="18"/>
      <c r="AO2073" s="18"/>
      <c r="AP2073" s="18"/>
      <c r="AQ2073" s="18"/>
      <c r="AR2073" s="18"/>
      <c r="AS2073" s="18"/>
      <c r="AT2073" s="18"/>
      <c r="AU2073" s="18"/>
      <c r="AV2073" s="18"/>
      <c r="AW2073" s="18"/>
      <c r="AX2073" s="18"/>
      <c r="AY2073" s="18"/>
      <c r="AZ2073" s="18"/>
      <c r="BA2073" s="18"/>
      <c r="BB2073" s="18"/>
      <c r="BC2073" s="18"/>
      <c r="BD2073" s="18"/>
      <c r="BE2073" s="18"/>
      <c r="BF2073" s="18"/>
      <c r="BG2073" s="18"/>
      <c r="BH2073" s="18"/>
      <c r="BI2073" s="18"/>
      <c r="BJ2073" s="18"/>
      <c r="BK2073" s="18"/>
      <c r="BL2073" s="18"/>
      <c r="BM2073" s="18"/>
      <c r="BN2073" s="18"/>
      <c r="BO2073" s="18"/>
      <c r="BP2073" s="18"/>
      <c r="BQ2073" s="18"/>
      <c r="BR2073" s="18"/>
      <c r="BS2073" s="18"/>
      <c r="BT2073" s="18"/>
      <c r="BU2073" s="18"/>
      <c r="BV2073" s="18"/>
      <c r="BW2073" s="18"/>
      <c r="BX2073" s="18"/>
      <c r="BY2073" s="18"/>
      <c r="BZ2073" s="18"/>
      <c r="CA2073" s="18"/>
      <c r="CB2073" s="18"/>
      <c r="CC2073" s="18"/>
      <c r="CD2073" s="18"/>
      <c r="CE2073" s="18"/>
      <c r="CF2073" s="18"/>
      <c r="CG2073" s="18"/>
      <c r="CH2073" s="18"/>
      <c r="CI2073" s="18"/>
      <c r="CJ2073" s="18"/>
      <c r="CK2073" s="18"/>
      <c r="CL2073" s="18"/>
      <c r="CM2073" s="18"/>
      <c r="CN2073" s="18"/>
      <c r="CO2073" s="18"/>
      <c r="CP2073" s="18"/>
      <c r="CQ2073" s="18"/>
      <c r="CR2073" s="18"/>
      <c r="CS2073" s="18"/>
      <c r="CT2073" s="18"/>
      <c r="CU2073" s="18"/>
      <c r="CV2073" s="18"/>
      <c r="CW2073" s="18"/>
      <c r="CX2073" s="18"/>
      <c r="CY2073" s="18"/>
      <c r="CZ2073" s="18"/>
      <c r="DA2073" s="18"/>
      <c r="DB2073" s="18"/>
      <c r="DC2073" s="18"/>
      <c r="DD2073" s="18"/>
      <c r="DE2073" s="18"/>
      <c r="DF2073" s="18"/>
      <c r="DG2073" s="18"/>
      <c r="DH2073" s="18"/>
      <c r="DI2073" s="18"/>
      <c r="DJ2073" s="18"/>
      <c r="DK2073" s="18"/>
      <c r="DL2073" s="18"/>
      <c r="DM2073" s="18"/>
      <c r="DN2073" s="18"/>
      <c r="DO2073" s="18"/>
      <c r="DP2073" s="18"/>
      <c r="DQ2073" s="18"/>
    </row>
    <row r="2074" spans="19:121" x14ac:dyDescent="0.25">
      <c r="S2074" s="29"/>
      <c r="W2074" s="18"/>
      <c r="X2074" s="18"/>
      <c r="Y2074" s="18"/>
      <c r="Z2074" s="18"/>
      <c r="AA2074" s="18"/>
      <c r="AB2074" s="18"/>
      <c r="AC2074" s="18"/>
      <c r="AD2074" s="18"/>
      <c r="AE2074" s="18"/>
      <c r="AF2074" s="18"/>
      <c r="AG2074" s="18"/>
      <c r="AH2074" s="18"/>
      <c r="AI2074" s="18"/>
      <c r="AJ2074" s="18"/>
      <c r="AK2074" s="18"/>
      <c r="AL2074" s="18"/>
      <c r="AM2074" s="18"/>
      <c r="AN2074" s="18"/>
      <c r="AO2074" s="18"/>
      <c r="AP2074" s="18"/>
      <c r="AQ2074" s="18"/>
      <c r="AR2074" s="18"/>
      <c r="AS2074" s="18"/>
      <c r="AT2074" s="18"/>
      <c r="AU2074" s="18"/>
      <c r="AV2074" s="18"/>
      <c r="AW2074" s="18"/>
      <c r="AX2074" s="18"/>
      <c r="AY2074" s="18"/>
      <c r="AZ2074" s="18"/>
      <c r="BA2074" s="18"/>
      <c r="BB2074" s="18"/>
      <c r="BC2074" s="18"/>
      <c r="BD2074" s="18"/>
      <c r="BE2074" s="18"/>
      <c r="BF2074" s="18"/>
      <c r="BG2074" s="18"/>
      <c r="BH2074" s="18"/>
      <c r="BI2074" s="18"/>
      <c r="BJ2074" s="18"/>
      <c r="BK2074" s="18"/>
      <c r="BL2074" s="18"/>
      <c r="BM2074" s="18"/>
      <c r="BN2074" s="18"/>
      <c r="BO2074" s="18"/>
      <c r="BP2074" s="18"/>
      <c r="BQ2074" s="18"/>
      <c r="BR2074" s="18"/>
      <c r="BS2074" s="18"/>
      <c r="BT2074" s="18"/>
      <c r="BU2074" s="18"/>
      <c r="BV2074" s="18"/>
      <c r="BW2074" s="18"/>
      <c r="BX2074" s="18"/>
      <c r="BY2074" s="18"/>
      <c r="BZ2074" s="18"/>
      <c r="CA2074" s="18"/>
      <c r="CB2074" s="18"/>
      <c r="CC2074" s="18"/>
      <c r="CD2074" s="18"/>
      <c r="CE2074" s="18"/>
      <c r="CF2074" s="18"/>
      <c r="CG2074" s="18"/>
      <c r="CH2074" s="18"/>
      <c r="CI2074" s="18"/>
      <c r="CJ2074" s="18"/>
      <c r="CK2074" s="18"/>
      <c r="CL2074" s="18"/>
      <c r="CM2074" s="18"/>
      <c r="CN2074" s="18"/>
      <c r="CO2074" s="18"/>
      <c r="CP2074" s="18"/>
      <c r="CQ2074" s="18"/>
      <c r="CR2074" s="18"/>
      <c r="CS2074" s="18"/>
      <c r="CT2074" s="18"/>
      <c r="CU2074" s="18"/>
      <c r="CV2074" s="18"/>
      <c r="CW2074" s="18"/>
      <c r="CX2074" s="18"/>
      <c r="CY2074" s="18"/>
      <c r="CZ2074" s="18"/>
      <c r="DA2074" s="18"/>
      <c r="DB2074" s="18"/>
      <c r="DC2074" s="18"/>
      <c r="DD2074" s="18"/>
      <c r="DE2074" s="18"/>
      <c r="DF2074" s="18"/>
      <c r="DG2074" s="18"/>
      <c r="DH2074" s="18"/>
      <c r="DI2074" s="18"/>
      <c r="DJ2074" s="18"/>
      <c r="DK2074" s="18"/>
      <c r="DL2074" s="18"/>
      <c r="DM2074" s="18"/>
      <c r="DN2074" s="18"/>
      <c r="DO2074" s="18"/>
      <c r="DP2074" s="18"/>
      <c r="DQ2074" s="18"/>
    </row>
    <row r="2075" spans="19:121" x14ac:dyDescent="0.25">
      <c r="S2075" s="29"/>
      <c r="W2075" s="18"/>
      <c r="X2075" s="18"/>
      <c r="Y2075" s="18"/>
      <c r="Z2075" s="18"/>
      <c r="AA2075" s="18"/>
      <c r="AB2075" s="18"/>
      <c r="AC2075" s="18"/>
      <c r="AD2075" s="18"/>
      <c r="AE2075" s="18"/>
      <c r="AF2075" s="18"/>
      <c r="AG2075" s="18"/>
      <c r="AH2075" s="18"/>
      <c r="AI2075" s="18"/>
      <c r="AJ2075" s="18"/>
      <c r="AK2075" s="18"/>
      <c r="AL2075" s="18"/>
      <c r="AM2075" s="18"/>
      <c r="AN2075" s="18"/>
      <c r="AO2075" s="18"/>
      <c r="AP2075" s="18"/>
      <c r="AQ2075" s="18"/>
      <c r="AR2075" s="18"/>
      <c r="AS2075" s="18"/>
      <c r="AT2075" s="18"/>
      <c r="AU2075" s="18"/>
      <c r="AV2075" s="18"/>
      <c r="AW2075" s="18"/>
      <c r="AX2075" s="18"/>
      <c r="AY2075" s="18"/>
      <c r="AZ2075" s="18"/>
      <c r="BA2075" s="18"/>
      <c r="BB2075" s="18"/>
      <c r="BC2075" s="18"/>
      <c r="BD2075" s="18"/>
      <c r="BE2075" s="18"/>
      <c r="BF2075" s="18"/>
      <c r="BG2075" s="18"/>
      <c r="BH2075" s="18"/>
      <c r="BI2075" s="18"/>
      <c r="BJ2075" s="18"/>
      <c r="BK2075" s="18"/>
      <c r="BL2075" s="18"/>
      <c r="BM2075" s="18"/>
      <c r="BN2075" s="18"/>
      <c r="BO2075" s="18"/>
      <c r="BP2075" s="18"/>
      <c r="BQ2075" s="18"/>
      <c r="BR2075" s="18"/>
      <c r="BS2075" s="18"/>
      <c r="BT2075" s="18"/>
      <c r="BU2075" s="18"/>
      <c r="BV2075" s="18"/>
      <c r="BW2075" s="18"/>
      <c r="BX2075" s="18"/>
      <c r="BY2075" s="18"/>
      <c r="BZ2075" s="18"/>
      <c r="CA2075" s="18"/>
      <c r="CB2075" s="18"/>
      <c r="CC2075" s="18"/>
      <c r="CD2075" s="18"/>
      <c r="CE2075" s="18"/>
      <c r="CF2075" s="18"/>
      <c r="CG2075" s="18"/>
      <c r="CH2075" s="18"/>
      <c r="CI2075" s="18"/>
      <c r="CJ2075" s="18"/>
      <c r="CK2075" s="18"/>
      <c r="CL2075" s="18"/>
      <c r="CM2075" s="18"/>
      <c r="CN2075" s="18"/>
      <c r="CO2075" s="18"/>
      <c r="CP2075" s="18"/>
      <c r="CQ2075" s="18"/>
      <c r="CR2075" s="18"/>
      <c r="CS2075" s="18"/>
      <c r="CT2075" s="18"/>
      <c r="CU2075" s="18"/>
      <c r="CV2075" s="18"/>
      <c r="CW2075" s="18"/>
      <c r="CX2075" s="18"/>
      <c r="CY2075" s="18"/>
      <c r="CZ2075" s="18"/>
      <c r="DA2075" s="18"/>
      <c r="DB2075" s="18"/>
      <c r="DC2075" s="18"/>
      <c r="DD2075" s="18"/>
      <c r="DE2075" s="18"/>
      <c r="DF2075" s="18"/>
      <c r="DG2075" s="18"/>
      <c r="DH2075" s="18"/>
      <c r="DI2075" s="18"/>
      <c r="DJ2075" s="18"/>
      <c r="DK2075" s="18"/>
      <c r="DL2075" s="18"/>
      <c r="DM2075" s="18"/>
      <c r="DN2075" s="18"/>
      <c r="DO2075" s="18"/>
      <c r="DP2075" s="18"/>
      <c r="DQ2075" s="18"/>
    </row>
    <row r="2076" spans="19:121" x14ac:dyDescent="0.25">
      <c r="S2076" s="29"/>
      <c r="W2076" s="18"/>
      <c r="X2076" s="18"/>
      <c r="Y2076" s="18"/>
      <c r="Z2076" s="18"/>
      <c r="AA2076" s="18"/>
      <c r="AB2076" s="18"/>
      <c r="AC2076" s="18"/>
      <c r="AD2076" s="18"/>
      <c r="AE2076" s="18"/>
      <c r="AF2076" s="18"/>
      <c r="AG2076" s="18"/>
      <c r="AH2076" s="18"/>
      <c r="AI2076" s="18"/>
      <c r="AJ2076" s="18"/>
      <c r="AK2076" s="18"/>
      <c r="AL2076" s="18"/>
      <c r="AM2076" s="18"/>
      <c r="AN2076" s="18"/>
      <c r="AO2076" s="18"/>
      <c r="AP2076" s="18"/>
      <c r="AQ2076" s="18"/>
      <c r="AR2076" s="18"/>
      <c r="AS2076" s="18"/>
      <c r="AT2076" s="18"/>
      <c r="AU2076" s="18"/>
      <c r="AV2076" s="18"/>
      <c r="AW2076" s="18"/>
      <c r="AX2076" s="18"/>
      <c r="AY2076" s="18"/>
      <c r="AZ2076" s="18"/>
      <c r="BA2076" s="18"/>
      <c r="BB2076" s="18"/>
      <c r="BC2076" s="18"/>
      <c r="BD2076" s="18"/>
      <c r="BE2076" s="18"/>
      <c r="BF2076" s="18"/>
      <c r="BG2076" s="18"/>
      <c r="BH2076" s="18"/>
      <c r="BI2076" s="18"/>
      <c r="BJ2076" s="18"/>
      <c r="BK2076" s="18"/>
      <c r="BL2076" s="18"/>
      <c r="BM2076" s="18"/>
      <c r="BN2076" s="18"/>
      <c r="BO2076" s="18"/>
      <c r="BP2076" s="18"/>
      <c r="BQ2076" s="18"/>
      <c r="BR2076" s="18"/>
      <c r="BS2076" s="18"/>
      <c r="BT2076" s="18"/>
      <c r="BU2076" s="18"/>
      <c r="BV2076" s="18"/>
      <c r="BW2076" s="18"/>
      <c r="BX2076" s="18"/>
      <c r="BY2076" s="18"/>
      <c r="BZ2076" s="18"/>
      <c r="CA2076" s="18"/>
      <c r="CB2076" s="18"/>
      <c r="CC2076" s="18"/>
      <c r="CD2076" s="18"/>
      <c r="CE2076" s="18"/>
      <c r="CF2076" s="18"/>
      <c r="CG2076" s="18"/>
      <c r="CH2076" s="18"/>
      <c r="CI2076" s="18"/>
      <c r="CJ2076" s="18"/>
      <c r="CK2076" s="18"/>
      <c r="CL2076" s="18"/>
      <c r="CM2076" s="18"/>
      <c r="CN2076" s="18"/>
      <c r="CO2076" s="18"/>
      <c r="CP2076" s="18"/>
      <c r="CQ2076" s="18"/>
      <c r="CR2076" s="18"/>
      <c r="CS2076" s="18"/>
      <c r="CT2076" s="18"/>
      <c r="CU2076" s="18"/>
      <c r="CV2076" s="18"/>
      <c r="CW2076" s="18"/>
      <c r="CX2076" s="18"/>
      <c r="CY2076" s="18"/>
      <c r="CZ2076" s="18"/>
      <c r="DA2076" s="18"/>
      <c r="DB2076" s="18"/>
      <c r="DC2076" s="18"/>
      <c r="DD2076" s="18"/>
      <c r="DE2076" s="18"/>
      <c r="DF2076" s="18"/>
      <c r="DG2076" s="18"/>
      <c r="DH2076" s="18"/>
      <c r="DI2076" s="18"/>
      <c r="DJ2076" s="18"/>
      <c r="DK2076" s="18"/>
      <c r="DL2076" s="18"/>
      <c r="DM2076" s="18"/>
      <c r="DN2076" s="18"/>
      <c r="DO2076" s="18"/>
      <c r="DP2076" s="18"/>
      <c r="DQ2076" s="18"/>
    </row>
    <row r="2167" spans="92:115" x14ac:dyDescent="0.25">
      <c r="CN2167" s="24"/>
      <c r="CO2167" s="24"/>
      <c r="CP2167" s="24"/>
      <c r="CQ2167" s="24"/>
      <c r="CR2167" s="24"/>
      <c r="CS2167" s="24"/>
      <c r="CT2167" s="24"/>
      <c r="CU2167" s="24"/>
      <c r="CV2167" s="24"/>
      <c r="CW2167" s="24"/>
      <c r="CX2167" s="24"/>
      <c r="CY2167" s="24"/>
      <c r="CZ2167" s="24"/>
      <c r="DA2167" s="24"/>
      <c r="DB2167" s="24"/>
      <c r="DC2167" s="24"/>
      <c r="DD2167" s="24"/>
      <c r="DE2167" s="24"/>
      <c r="DF2167" s="24"/>
      <c r="DG2167" s="24"/>
      <c r="DH2167" s="24"/>
      <c r="DI2167" s="24"/>
      <c r="DJ2167" s="24"/>
      <c r="DK2167" s="24"/>
    </row>
    <row r="2173" spans="92:115" x14ac:dyDescent="0.25">
      <c r="CN2173" s="24"/>
      <c r="CO2173" s="24"/>
      <c r="CP2173" s="24"/>
      <c r="CQ2173" s="24"/>
      <c r="CR2173" s="24"/>
      <c r="CS2173" s="24"/>
      <c r="CT2173" s="24"/>
      <c r="CU2173" s="24"/>
      <c r="CV2173" s="24"/>
      <c r="CW2173" s="24"/>
      <c r="CX2173" s="24"/>
      <c r="CY2173" s="24"/>
      <c r="CZ2173" s="24"/>
      <c r="DA2173" s="24"/>
      <c r="DB2173" s="24"/>
      <c r="DC2173" s="24"/>
      <c r="DD2173" s="24"/>
      <c r="DE2173" s="24"/>
      <c r="DF2173" s="24"/>
      <c r="DG2173" s="24"/>
      <c r="DH2173" s="24"/>
      <c r="DI2173" s="24"/>
      <c r="DJ2173" s="24"/>
      <c r="DK2173" s="24"/>
    </row>
    <row r="2181" spans="92:115" x14ac:dyDescent="0.25">
      <c r="CN2181" s="24"/>
      <c r="CO2181" s="24"/>
      <c r="CP2181" s="24"/>
      <c r="CQ2181" s="24"/>
      <c r="CR2181" s="24"/>
      <c r="CS2181" s="24"/>
      <c r="CT2181" s="24"/>
      <c r="CU2181" s="24"/>
      <c r="CV2181" s="24"/>
      <c r="CW2181" s="24"/>
      <c r="CX2181" s="24"/>
      <c r="CY2181" s="24"/>
      <c r="CZ2181" s="24"/>
      <c r="DA2181" s="24"/>
      <c r="DB2181" s="24"/>
      <c r="DC2181" s="24"/>
      <c r="DD2181" s="24"/>
      <c r="DE2181" s="24"/>
      <c r="DF2181" s="24"/>
      <c r="DG2181" s="24"/>
      <c r="DH2181" s="24"/>
      <c r="DI2181" s="24"/>
      <c r="DJ2181" s="24"/>
      <c r="DK2181" s="24"/>
    </row>
    <row r="2187" spans="92:115" x14ac:dyDescent="0.25">
      <c r="CN2187" s="24"/>
      <c r="CO2187" s="24"/>
      <c r="CP2187" s="24"/>
      <c r="CQ2187" s="24"/>
      <c r="CR2187" s="24"/>
      <c r="CS2187" s="24"/>
      <c r="CT2187" s="24"/>
      <c r="CU2187" s="24"/>
      <c r="CV2187" s="24"/>
      <c r="CW2187" s="24"/>
      <c r="CX2187" s="24"/>
      <c r="CY2187" s="24"/>
      <c r="CZ2187" s="24"/>
      <c r="DA2187" s="24"/>
      <c r="DB2187" s="24"/>
      <c r="DC2187" s="24"/>
      <c r="DD2187" s="24"/>
      <c r="DE2187" s="24"/>
      <c r="DF2187" s="24"/>
      <c r="DG2187" s="24"/>
      <c r="DH2187" s="24"/>
      <c r="DI2187" s="24"/>
      <c r="DJ2187" s="24"/>
      <c r="DK2187" s="24"/>
    </row>
  </sheetData>
  <autoFilter ref="A1:DM964" xr:uid="{2ED7AF52-DE82-41DD-AF30-0661CA0B8714}">
    <filterColumn colId="9">
      <filters>
        <filter val="Average Event Day"/>
      </filters>
    </filterColumn>
    <filterColumn colId="12">
      <customFilters>
        <customFilter operator="lessThan" val="15"/>
      </custom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Table</vt:lpstr>
      <vt:lpstr>Temp</vt:lpstr>
      <vt:lpstr>Names</vt:lpstr>
      <vt:lpstr>Data</vt:lpstr>
      <vt:lpstr>Aggregator</vt:lpstr>
      <vt:lpstr>Aggregators</vt:lpstr>
      <vt:lpstr>AutoDR</vt:lpstr>
      <vt:lpstr>AutoDRs</vt:lpstr>
      <vt:lpstr>Data</vt:lpstr>
      <vt:lpstr>Date</vt:lpstr>
      <vt:lpstr>DualDR</vt:lpstr>
      <vt:lpstr>DualDRs</vt:lpstr>
      <vt:lpstr>EventWindow</vt:lpstr>
      <vt:lpstr>Industries</vt:lpstr>
      <vt:lpstr>Industry</vt:lpstr>
      <vt:lpstr>LCA</vt:lpstr>
      <vt:lpstr>LCAs</vt:lpstr>
      <vt:lpstr>Product</vt:lpstr>
      <vt:lpstr>Products</vt:lpstr>
      <vt:lpstr>ResultType</vt:lpstr>
      <vt:lpstr>SASize</vt:lpstr>
      <vt:lpstr>SizeDesc</vt:lpstr>
    </vt:vector>
  </TitlesOfParts>
  <Company>AMERESCO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Abigail</dc:creator>
  <cp:lastModifiedBy>Nguyen, Abigail</cp:lastModifiedBy>
  <dcterms:created xsi:type="dcterms:W3CDTF">2015-12-29T21:28:55Z</dcterms:created>
  <dcterms:modified xsi:type="dcterms:W3CDTF">2020-03-11T16:36:31Z</dcterms:modified>
</cp:coreProperties>
</file>